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0" yWindow="465" windowWidth="8505" windowHeight="4530" tabRatio="861" activeTab="4"/>
  </bookViews>
  <sheets>
    <sheet name="0111目录" sheetId="1" r:id="rId1"/>
    <sheet name="0112目录" sheetId="2" r:id="rId2"/>
    <sheet name="0121目录" sheetId="3" r:id="rId3"/>
    <sheet name="0122目录" sheetId="4" r:id="rId4"/>
    <sheet name="0131目录" sheetId="5" r:id="rId5"/>
    <sheet name="0132目录" sheetId="6" r:id="rId6"/>
    <sheet name="0133目录" sheetId="7" r:id="rId7"/>
    <sheet name="0134目录" sheetId="8" r:id="rId8"/>
    <sheet name="0135目录" sheetId="9" r:id="rId9"/>
    <sheet name="014目录" sheetId="10" r:id="rId10"/>
    <sheet name="015目录" sheetId="11" r:id="rId11"/>
    <sheet name="著作" sheetId="12" r:id="rId12"/>
    <sheet name="汇总" sheetId="13" r:id="rId13"/>
    <sheet name="Sheet1" sheetId="14" r:id="rId14"/>
  </sheets>
  <definedNames>
    <definedName name="_xlnm.Print_Area" localSheetId="0">'0111目录'!$A$1:$L$46</definedName>
    <definedName name="_xlnm.Print_Area" localSheetId="1">'0112目录'!$A$1:$L$73</definedName>
    <definedName name="_xlnm.Print_Area" localSheetId="2">'0121目录'!$A$1:$L$67</definedName>
    <definedName name="_xlnm.Print_Area" localSheetId="3">'0122目录'!$A$1:$L$15</definedName>
    <definedName name="_xlnm.Print_Area" localSheetId="4">'0131目录'!$A$1:$L$54</definedName>
    <definedName name="_xlnm.Print_Area" localSheetId="5">'0132目录'!$A$1:$L$49</definedName>
    <definedName name="_xlnm.Print_Area" localSheetId="6">'0133目录'!$A$1:$L$23</definedName>
    <definedName name="_xlnm.Print_Area" localSheetId="7">'0134目录'!$A$1:$L$65</definedName>
    <definedName name="_xlnm.Print_Area" localSheetId="8">'0135目录'!$A$1:$L$44</definedName>
    <definedName name="_xlnm.Print_Area" localSheetId="9">'014目录'!$A$1:$L$34</definedName>
    <definedName name="_xlnm.Print_Area" localSheetId="10">'015目录'!$A$1:$L$61</definedName>
    <definedName name="_xlnm.Print_Titles" localSheetId="0">'0111目录'!$2:$2</definedName>
    <definedName name="_xlnm.Print_Titles" localSheetId="1">'0112目录'!$2:$2</definedName>
    <definedName name="_xlnm.Print_Titles" localSheetId="2">'0121目录'!$2:$2</definedName>
    <definedName name="_xlnm.Print_Titles" localSheetId="4">'0131目录'!$2:$2</definedName>
    <definedName name="_xlnm.Print_Titles" localSheetId="6">'0133目录'!$2:$2</definedName>
    <definedName name="_xlnm.Print_Titles" localSheetId="7">'0134目录'!$2:$2</definedName>
    <definedName name="_xlnm.Print_Titles" localSheetId="9">'014目录'!$2:$2</definedName>
    <definedName name="_xlnm.Print_Titles" localSheetId="10">'015目录'!$2:$2</definedName>
  </definedNames>
  <calcPr fullCalcOnLoad="1"/>
</workbook>
</file>

<file path=xl/sharedStrings.xml><?xml version="1.0" encoding="utf-8"?>
<sst xmlns="http://schemas.openxmlformats.org/spreadsheetml/2006/main" count="3842" uniqueCount="2310">
  <si>
    <t>土木工程专业基础工程课程设计的实践与改革探索</t>
  </si>
  <si>
    <t>2006.15.03</t>
  </si>
  <si>
    <t>程  晔
龚维明
艾  军
戴国亮</t>
  </si>
  <si>
    <t>讲师
教授
教授
副教授</t>
  </si>
  <si>
    <t>015
外校
015
外校</t>
  </si>
  <si>
    <t>南宁泥岩扩底桩承载性能研究</t>
  </si>
  <si>
    <t>2006.36.10</t>
  </si>
  <si>
    <t>讲师
教授
副教授
讲师</t>
  </si>
  <si>
    <t xml:space="preserve">Monitoring the stress of the post-tensioning cable using fiber optic distributed strain sensor </t>
  </si>
  <si>
    <t xml:space="preserve">Measurement </t>
  </si>
  <si>
    <t>EIP06179841896
W</t>
  </si>
  <si>
    <t>讲师
讲师</t>
  </si>
  <si>
    <t>Research on imperfection sensitive region of single-layer latticed domes</t>
  </si>
  <si>
    <t>2006.23.04</t>
  </si>
  <si>
    <t>唐  敢
赵惠麟
郭小明</t>
  </si>
  <si>
    <t>讲师
教授
教授</t>
  </si>
  <si>
    <t>板片空间结构缺陷敏感区域</t>
  </si>
  <si>
    <t>2006.36.06</t>
  </si>
  <si>
    <t xml:space="preserve">讲师
</t>
  </si>
  <si>
    <t>钢框架-RC剪力墙高层建筑结构的弹塑性全过程分析</t>
  </si>
  <si>
    <t>2006.39.02</t>
  </si>
  <si>
    <t>2006.02
EIP063610101485
Z</t>
  </si>
  <si>
    <t>夏逸鸣
姜逸山
王小乾</t>
  </si>
  <si>
    <t xml:space="preserve">讲师
</t>
  </si>
  <si>
    <t xml:space="preserve">015
</t>
  </si>
  <si>
    <t>楼板对高层钢框架-R.C剪力墙结构性能的影响</t>
  </si>
  <si>
    <t>2006.04
EIP06249938520
H</t>
  </si>
  <si>
    <t>讲师</t>
  </si>
  <si>
    <t>在专业课教学中培养学生的学习兴趣和学习技能——“机场规划设计”教学实践与思考</t>
  </si>
  <si>
    <t>南京航空航天大学学报（社科）</t>
  </si>
  <si>
    <t>2006.08.01</t>
  </si>
  <si>
    <t>王知乐
解建光</t>
  </si>
  <si>
    <t>硕士
讲师</t>
  </si>
  <si>
    <t>关于新规范中沥青路面压实度测评方法的比较</t>
  </si>
  <si>
    <t>2006.00.04</t>
  </si>
  <si>
    <t>耿  飞
解建光
樊建平
卞大保</t>
  </si>
  <si>
    <t xml:space="preserve">助工
讲师
</t>
  </si>
  <si>
    <t xml:space="preserve">015
015
</t>
  </si>
  <si>
    <t>路用纤维提高沥青混凝土性能的试验研究</t>
  </si>
  <si>
    <t>现代交通技术</t>
  </si>
  <si>
    <t>2006.00.02</t>
  </si>
  <si>
    <t xml:space="preserve">助工
</t>
  </si>
  <si>
    <t>再生修补型路用混凝土的试验研究</t>
  </si>
  <si>
    <t>公路</t>
  </si>
  <si>
    <t>2006.00.01</t>
  </si>
  <si>
    <t>奖励金额
占全院比例</t>
  </si>
  <si>
    <t>著作</t>
  </si>
  <si>
    <t>小计</t>
  </si>
  <si>
    <t>副教授
教授
博士</t>
  </si>
  <si>
    <t>副教授
教授
教授</t>
  </si>
  <si>
    <t>教授
博士</t>
  </si>
  <si>
    <t>博士
教授
教授</t>
  </si>
  <si>
    <t xml:space="preserve">副教授
教授
</t>
  </si>
  <si>
    <t>副教授</t>
  </si>
  <si>
    <t>博士
副教授</t>
  </si>
  <si>
    <t>李建波</t>
  </si>
  <si>
    <t>张呈林
郭才根</t>
  </si>
  <si>
    <t>张呈林</t>
  </si>
  <si>
    <t>徐国华
Newman SJ</t>
  </si>
  <si>
    <t>招启军
徐国华
赵景根</t>
  </si>
  <si>
    <t>徐锦法
王  辉</t>
  </si>
  <si>
    <t>徐锦法</t>
  </si>
  <si>
    <t>014
014
014</t>
  </si>
  <si>
    <t>微槽平板热管性能分析</t>
  </si>
  <si>
    <t>2006年中国航学学会人体工程、航医、救生专业分会第七届学术年会</t>
  </si>
  <si>
    <t>马良军
张中刚
宋保银</t>
  </si>
  <si>
    <t>人椅系统气动特性数值模拟</t>
  </si>
  <si>
    <t>方贤德</t>
  </si>
  <si>
    <t>缩短气动减速技术的研究及其进展</t>
  </si>
  <si>
    <t>2006年中国宇航学会还回与再入专业委员会学术年会</t>
  </si>
  <si>
    <t>2006.12.11-14</t>
  </si>
  <si>
    <t>方贤德
苏向辉</t>
  </si>
  <si>
    <t>014
014</t>
  </si>
  <si>
    <t>近空间平台飞艇热分析、仿真设计和电力系统研究</t>
  </si>
  <si>
    <t>2006年临近空间飞行器系统及应用技术研讨会</t>
  </si>
  <si>
    <t>2006.11.29</t>
  </si>
  <si>
    <t>平流层飞艇的热分析</t>
  </si>
  <si>
    <t>2006年中国浮空器学术年会</t>
  </si>
  <si>
    <t>2006.10.25-26</t>
  </si>
  <si>
    <t>循环再生式环境控制系统（RRECS）</t>
  </si>
  <si>
    <t>朱高涛
刘卫华</t>
  </si>
  <si>
    <t>微型热管技术的研究现状与发展</t>
  </si>
  <si>
    <t>制冷与空调</t>
  </si>
  <si>
    <t>2006.06.02</t>
  </si>
  <si>
    <t>迷宫密封泄漏量计算方法的分析</t>
  </si>
  <si>
    <t>润滑与密封</t>
  </si>
  <si>
    <t>朱高涛
刘卫华
孟翔宇
刘  猛</t>
  </si>
  <si>
    <t xml:space="preserve">硕士
教授
</t>
  </si>
  <si>
    <t xml:space="preserve">014
014
</t>
  </si>
  <si>
    <t>迷宫式压缩机的泄漏特性分析</t>
  </si>
  <si>
    <t>流体机械</t>
  </si>
  <si>
    <t>2006.34.10</t>
  </si>
  <si>
    <t>刘  巍
蒋福根</t>
  </si>
  <si>
    <t>一种测定高压状态下水分离器分水效率的方法</t>
  </si>
  <si>
    <t>大众科技</t>
  </si>
  <si>
    <t>朱春玲
胡宗尉</t>
  </si>
  <si>
    <t xml:space="preserve">014
</t>
  </si>
  <si>
    <t>吊舱发电系统涵道式冲压空气涡轮叶片性能的研究</t>
  </si>
  <si>
    <t>郭  涛
朱春玲</t>
  </si>
  <si>
    <t>恒电压式热式质量流量计的研究</t>
  </si>
  <si>
    <t>中国仪器仪表</t>
  </si>
  <si>
    <t>2006.00.11</t>
  </si>
  <si>
    <t>杨汉华
朱春玲</t>
  </si>
  <si>
    <t>某飞机特种设备舱温度控制系统设计</t>
  </si>
  <si>
    <t>中国科技信息</t>
  </si>
  <si>
    <t>2006.00.22</t>
  </si>
  <si>
    <t>秦保军
朱春玲</t>
  </si>
  <si>
    <t>肋片管换热器管外三维流动与传热的数值模拟</t>
  </si>
  <si>
    <t>暖通空调</t>
  </si>
  <si>
    <t>2006.36.11</t>
  </si>
  <si>
    <t>芦  丹
郑  伟
朱春玲
赵淳生</t>
  </si>
  <si>
    <t>博士
博士
副教授
教授</t>
  </si>
  <si>
    <t>0135
0135
014
0135</t>
  </si>
  <si>
    <t xml:space="preserve">Testing Study on Ultrasonic Motors under Abnormal Environment </t>
  </si>
  <si>
    <t>孙建红</t>
  </si>
  <si>
    <t>Theoretical analyses on flapping motion of submerged turbulent plane jets</t>
  </si>
  <si>
    <t>去年W：1000</t>
  </si>
  <si>
    <t xml:space="preserve">Theoretical analyses on flapping motion of submerged turbulent plane jets </t>
  </si>
  <si>
    <t>李  倩
孙建红</t>
  </si>
  <si>
    <t>网阵结构对变压吸附装置性能的影响</t>
  </si>
  <si>
    <t>低温与特气</t>
  </si>
  <si>
    <t>曾克思
余  刚
蒋彦龙</t>
  </si>
  <si>
    <t>硕士
副教授
副教授</t>
  </si>
  <si>
    <t>等离子体NO_x脱除技术概述</t>
  </si>
  <si>
    <t>能源研究与利用</t>
  </si>
  <si>
    <t>蒋彦龙
陈国邦</t>
  </si>
  <si>
    <t>014
外校</t>
  </si>
  <si>
    <t>Influence of Regenerator Flow Resistance on Stability of Pulse Tube Cooler</t>
  </si>
  <si>
    <t>东南大学学报（英文版）</t>
  </si>
  <si>
    <t>12</t>
  </si>
  <si>
    <t>13</t>
  </si>
  <si>
    <t>朱  华
董迎晖
马相林
赵淳生</t>
  </si>
  <si>
    <t>New Rod-Shaped Ultrasonic Micromotor and Its Driving Principle</t>
  </si>
  <si>
    <t>讲师
教授
教授</t>
  </si>
  <si>
    <t>讲师
副教授
副教授
教授</t>
  </si>
  <si>
    <t>20060225
EIP06169831561</t>
  </si>
  <si>
    <t xml:space="preserve"> Fracture of Materials: Moving Forwards Key Engineering Materials</t>
  </si>
  <si>
    <t>Self-healing properties of flaws in nanoscale materials: Effects of soft and hard molecular dynamics simulations and boundaries studied using a continuum mechanical model</t>
  </si>
  <si>
    <t>Physical Review B</t>
  </si>
  <si>
    <t>佘崇民
郭万林</t>
  </si>
  <si>
    <t xml:space="preserve">硕士
教授
</t>
  </si>
  <si>
    <t xml:space="preserve">0133
0133
</t>
  </si>
  <si>
    <t>周  曦
周克印
姚恩涛</t>
  </si>
  <si>
    <t>小波变换在爆炸焊接复合板超声检测中的应用</t>
  </si>
  <si>
    <t>03
0135</t>
  </si>
  <si>
    <t>Transactions of Nanjing University of Aeronautics &amp; Astronau</t>
  </si>
  <si>
    <t xml:space="preserve">博士
副教授
</t>
  </si>
  <si>
    <t>博士
副教授
教授</t>
  </si>
  <si>
    <t>2006.00.03</t>
  </si>
  <si>
    <t>2006.00.05</t>
  </si>
  <si>
    <t>硕士
讲师
教授</t>
  </si>
  <si>
    <t>外挂物分离特性研究技术的发展与现状</t>
  </si>
  <si>
    <t>江苏航空</t>
  </si>
  <si>
    <t>硕士
研究员</t>
  </si>
  <si>
    <t>博士后
研究员</t>
  </si>
  <si>
    <t>0122
外单位
外单位
0122</t>
  </si>
  <si>
    <t>Transactions of Nanjing University of Aeronautics &amp; Astronautics</t>
  </si>
  <si>
    <t>超声电机测控系统的一种实现方法</t>
  </si>
  <si>
    <t>传感器与微系统</t>
  </si>
  <si>
    <t>旋转型行波超声电机寿命试验研究</t>
  </si>
  <si>
    <t>第十一届中国小电机技术研讨会</t>
  </si>
  <si>
    <t>2006.11.15-17</t>
  </si>
  <si>
    <t>旋转型行波超声电机磨损机理研究</t>
  </si>
  <si>
    <t>张</t>
  </si>
  <si>
    <t>Aerodynamic characteristics analysis of ducted fan</t>
  </si>
  <si>
    <t>MODERN PHYSICS LETTERS B</t>
  </si>
  <si>
    <t>陈 前</t>
  </si>
  <si>
    <t xml:space="preserve">Characterisation of particle dampers using restoring force surface technique </t>
  </si>
  <si>
    <t xml:space="preserve">6th International Conference on Structural Dynamics </t>
  </si>
  <si>
    <t>翁智财
余红发
孙　伟
张金花
陈浩宇</t>
  </si>
  <si>
    <t>硕士
教授
院士
硕士
硕士</t>
  </si>
  <si>
    <t>外校
015
外校
外校
外校</t>
  </si>
  <si>
    <t>水灰比与水泥用量对混凝土Cl - 结合能力的影响</t>
  </si>
  <si>
    <t>武汉理工大学学报</t>
  </si>
  <si>
    <t>2006.28.03</t>
  </si>
  <si>
    <t>杨晓华
姚卫星
段成美</t>
  </si>
  <si>
    <t>0112
0112
外校</t>
  </si>
  <si>
    <t>贺旭东
陈怀海</t>
  </si>
  <si>
    <t>3</t>
  </si>
  <si>
    <t>EIP06079701633</t>
  </si>
  <si>
    <t>一种具有高转速的新型非接触式超声电机</t>
  </si>
  <si>
    <t>声表面波电机的研究</t>
  </si>
  <si>
    <t>超声电机在真空环境下的负载特性试验研究</t>
  </si>
  <si>
    <t>振动、测试与诊断</t>
  </si>
  <si>
    <t>2006.26.增</t>
  </si>
  <si>
    <t>展凤江
黄卫清
赵淳生</t>
  </si>
  <si>
    <t>基于超声电机的目标识别与跟踪系统</t>
  </si>
  <si>
    <t>14</t>
  </si>
  <si>
    <t>15</t>
  </si>
  <si>
    <t>16</t>
  </si>
  <si>
    <t>17</t>
  </si>
  <si>
    <t>18</t>
  </si>
  <si>
    <t>19</t>
  </si>
  <si>
    <t>20</t>
  </si>
  <si>
    <t>21</t>
  </si>
  <si>
    <t>22</t>
  </si>
  <si>
    <t>23</t>
  </si>
  <si>
    <t>24</t>
  </si>
  <si>
    <t>25</t>
  </si>
  <si>
    <t>26</t>
  </si>
  <si>
    <t>27</t>
  </si>
  <si>
    <t>28</t>
  </si>
  <si>
    <t>0131
0131</t>
  </si>
  <si>
    <t>磁流变阻尼器的模糊逼近</t>
  </si>
  <si>
    <t>徐玉秀
胡海岩
闻邦椿</t>
  </si>
  <si>
    <t>博士
教授
教授</t>
  </si>
  <si>
    <t>0131
0131
外校</t>
  </si>
  <si>
    <t>2006.19.02</t>
  </si>
  <si>
    <t>冯志华
胡海岩</t>
  </si>
  <si>
    <t>2006.296.1-2</t>
  </si>
  <si>
    <t>王在华
胡海岩</t>
  </si>
  <si>
    <t>王  昊
胡海岩</t>
  </si>
  <si>
    <t xml:space="preserve"> SCI: 084CX
EIP064710257758</t>
  </si>
  <si>
    <t>杜芬方程的1/ 3 纯亚谐解及过渡过程的分形特征研究</t>
  </si>
  <si>
    <t xml:space="preserve"> 应用数学与力学</t>
  </si>
  <si>
    <t>轴向基础窄带随机激励柔性梁的稳定性与Hopf 分岔</t>
  </si>
  <si>
    <t>Stabilization of Vibration Systems via Delayed State Difference Feedback</t>
  </si>
  <si>
    <t>2006.46.1-2</t>
  </si>
  <si>
    <t>2006.16.08</t>
  </si>
  <si>
    <t>博士后
教授
副教授</t>
  </si>
  <si>
    <t>0131
0131
0131</t>
  </si>
  <si>
    <t>2006.16.11</t>
  </si>
  <si>
    <t>金栋平
胡海岩</t>
  </si>
  <si>
    <t>Optimal Control of a Tethered Subsatellite of Three Degrees of Freedom</t>
  </si>
  <si>
    <t>Nonlinear Dynamics</t>
  </si>
  <si>
    <t>徐  旭
胡海岩
王怀磊</t>
  </si>
  <si>
    <t>An Energy Analysis of the Local Dynamics of a Delayed Oscillator near a Hopf Bifurcation</t>
  </si>
  <si>
    <t>An Energy Analysis on Nonlinear Coupled Oscillators with Time Delays</t>
  </si>
  <si>
    <t>直升机旋翼下洗流场的数值模拟</t>
  </si>
  <si>
    <t>南京理工大学学报</t>
  </si>
  <si>
    <t>2005.29.06</t>
  </si>
  <si>
    <t>无人直升机自主飞行控制律设计与开放控制平台</t>
  </si>
  <si>
    <t>2006尖兵之翼—中国无人机大会论文集</t>
  </si>
  <si>
    <t>蒋鸿翔
徐锦法
高  正</t>
  </si>
  <si>
    <t>用于无人机飞行控制系统的分布式测控系统设计</t>
  </si>
  <si>
    <t>陈  超
赵淳生</t>
  </si>
  <si>
    <t>旋转型行波超声电机中三维接触机理的研究</t>
  </si>
  <si>
    <t>行波超声电机动力学模型</t>
  </si>
  <si>
    <t>Dynamic Analysis of Composite Stator of Ultrasonic Motor Based on Substructure Interface Loading Theory</t>
  </si>
  <si>
    <t>IEEE International Conference on Robotics and Biomimetics (ROBIO 2006)</t>
  </si>
  <si>
    <t>解决超声电机定子模态混叠的有效方法</t>
  </si>
  <si>
    <t>旋转型行波超声电机定子模态频率的一致性调节</t>
  </si>
  <si>
    <t>超声电机基于模糊-PI技术的位置控制</t>
  </si>
  <si>
    <t>Numerical Analysis on Two Kinds of Cymbal Membranes for Piezoelectric Micro-flow Actuator</t>
  </si>
  <si>
    <t>Research on Fluidic Dynamic Characteristics of the Piezoelectric Synthetic Jet Actuator</t>
  </si>
  <si>
    <t>Research on Geometric Parameters and Fluidic Characteristics of the Piezoelectric Synthetic Jet Actuator</t>
  </si>
  <si>
    <t>Journal of Advanced Science</t>
  </si>
  <si>
    <t>硕士
教授
教授</t>
  </si>
  <si>
    <t>博士
教授
博士</t>
  </si>
  <si>
    <t>讲师
教授</t>
  </si>
  <si>
    <t>2006.38.04</t>
  </si>
  <si>
    <t>李  晨
许希武</t>
  </si>
  <si>
    <t>0133
0132</t>
  </si>
  <si>
    <t>缝合复合材料层板抗拉强度的预测</t>
  </si>
  <si>
    <t>2006.30.09</t>
  </si>
  <si>
    <t>硕士
高工</t>
  </si>
  <si>
    <t>复合材料学报</t>
  </si>
  <si>
    <t>2006.23.05</t>
  </si>
  <si>
    <t>缝合复合材料层板三维纤维弯曲模型及压缩强度预报</t>
  </si>
  <si>
    <t>2006.23.06</t>
  </si>
  <si>
    <t>缝合复合材料层板刚度预报</t>
  </si>
  <si>
    <t>EI06129772598</t>
  </si>
  <si>
    <t>0111
0111</t>
  </si>
  <si>
    <t>单独利用响应数据进行模态分析</t>
  </si>
  <si>
    <t xml:space="preserve">07
</t>
  </si>
  <si>
    <t>时频分析在机载武器振动应力研究中的应用</t>
  </si>
  <si>
    <t>徐州建筑职业技术学院学报</t>
  </si>
  <si>
    <t>戴隆超
郭万林
王鑫伟</t>
  </si>
  <si>
    <t>0131
0131
0132</t>
  </si>
  <si>
    <t>博士
教授</t>
  </si>
  <si>
    <t>0131
0131</t>
  </si>
  <si>
    <t>2006.25.04</t>
  </si>
  <si>
    <t>教授
博士后
博士
讲师</t>
  </si>
  <si>
    <t>郭万林
佘崇民
赵军华
张  斌</t>
  </si>
  <si>
    <t>0131
0131
0131
0132</t>
  </si>
  <si>
    <t>郭万林
朱纯章</t>
  </si>
  <si>
    <t>教授
副教授</t>
  </si>
  <si>
    <t>200605
EIP06099724221
SCI 028OB
W</t>
  </si>
  <si>
    <t>SCI BEI42
EIP06169830037
W</t>
  </si>
  <si>
    <t>200604
SCI
EIP06039645007
W</t>
  </si>
  <si>
    <t>博士后
教授</t>
  </si>
  <si>
    <t>郭宇峰
郭万林</t>
  </si>
  <si>
    <t>200602
SCI 017BM
W</t>
  </si>
  <si>
    <t xml:space="preserve">
200602
ISTP
</t>
  </si>
  <si>
    <t>教授</t>
  </si>
  <si>
    <t>0131</t>
  </si>
  <si>
    <t>博士
教授
讲师
博士</t>
  </si>
  <si>
    <t>0131
0131
0132
0131</t>
  </si>
  <si>
    <t>EIP06269966556
J</t>
  </si>
  <si>
    <t>余红发
孙  伟
李美丹</t>
  </si>
  <si>
    <t>教授
院士
硕士</t>
  </si>
  <si>
    <t>015
外校
外校</t>
  </si>
  <si>
    <t>2006.22.04</t>
  </si>
  <si>
    <t>EIP064110165246
J</t>
  </si>
  <si>
    <t>余红发
孙  伟
金祖权
刘建忠</t>
  </si>
  <si>
    <t>教授
院士
博士
博士</t>
  </si>
  <si>
    <t>015
外校
外校
外校</t>
  </si>
  <si>
    <t>2006.11.23-25</t>
  </si>
  <si>
    <t>余红发
孙  伟</t>
  </si>
  <si>
    <t>教授
院士</t>
  </si>
  <si>
    <t>015
外校</t>
  </si>
  <si>
    <t>混凝土氯离子扩散理论模型</t>
  </si>
  <si>
    <t>王甲春
余红发
阎培渝</t>
  </si>
  <si>
    <t>博士后
教授
教授</t>
  </si>
  <si>
    <t>015
015
外校</t>
  </si>
  <si>
    <t>混凝土结构早龄期开裂的预测</t>
  </si>
  <si>
    <t>混凝土结构耐久性科技论坛</t>
  </si>
  <si>
    <t>陈浩宇
余红发
李美丹
刘连新
翁智财
蒋宏伟</t>
  </si>
  <si>
    <t>硕士
教授
硕士
教授
硕士
讲师</t>
  </si>
  <si>
    <t>015
015
外校
外校
外校
外校</t>
  </si>
  <si>
    <t>高强高性能混凝土在沈阳除冰盐环境下的氯离子扩散行为</t>
  </si>
  <si>
    <t>混凝土</t>
  </si>
  <si>
    <t>2006.  .01</t>
  </si>
  <si>
    <t>翁智财
余红发
孙　伟
张金花
陈浩宇</t>
  </si>
  <si>
    <t>硕士
教授
院士
硕士
硕士</t>
  </si>
  <si>
    <t>郭万林</t>
  </si>
  <si>
    <t>200603
EIP06059677735
SCI 015SA</t>
  </si>
  <si>
    <t>混凝土在化学腐蚀和冻融循环共同作用下的强度变化</t>
  </si>
  <si>
    <t>混凝土结构耐久性科技论坛</t>
  </si>
  <si>
    <t>副教授</t>
  </si>
  <si>
    <t>非萘系减水剂和复合超细粉对高性能混凝土渗透性的影响</t>
  </si>
  <si>
    <t>土木工程学报</t>
  </si>
  <si>
    <t>含膨胀剂的碾压混凝土抗硫酸盐侵蚀机理与理论模型</t>
  </si>
  <si>
    <t>水力发电学报</t>
  </si>
  <si>
    <t>Sulfate and frost resistance of mass hydraulic concrete</t>
  </si>
  <si>
    <t>The characteristics of air void and frost resistance of RCC with fly ash and expansive agent</t>
  </si>
  <si>
    <t>重大土木工程结构混凝土寿命预测的一种新方法——损伤演化方程</t>
  </si>
  <si>
    <t>外单位</t>
  </si>
  <si>
    <t>教授</t>
  </si>
  <si>
    <t>副教授</t>
  </si>
  <si>
    <t>2006.28.05</t>
  </si>
  <si>
    <t>2006.23.04</t>
  </si>
  <si>
    <t>硕士
硕士
教授</t>
  </si>
  <si>
    <t xml:space="preserve">副教授
教授
</t>
  </si>
  <si>
    <t>教授
硕士
硕士</t>
  </si>
  <si>
    <t>0133
0133
0133</t>
  </si>
  <si>
    <t>压电/纤维复合材料耦合旋转驱动器力学设计模型</t>
  </si>
  <si>
    <t>力学季刊</t>
  </si>
  <si>
    <t>2006.27.02</t>
  </si>
  <si>
    <t>方义庆
胡明敏
罗艳利</t>
  </si>
  <si>
    <t>硕士
教授
硕士</t>
  </si>
  <si>
    <t>基于全域损伤测试建立的连续疲劳损伤模型</t>
  </si>
  <si>
    <t>机械强度</t>
  </si>
  <si>
    <t>硕士
副教授</t>
  </si>
  <si>
    <t>0133
0133</t>
  </si>
  <si>
    <t>飞机主起落架车轴的仿真分析</t>
  </si>
  <si>
    <t>机械</t>
  </si>
  <si>
    <t>蒋鸿翔 徐锦法</t>
  </si>
  <si>
    <t>基于组件的分布式飞行控制与地面站系统软件设计方法</t>
  </si>
  <si>
    <t>王  辉
徐锦法</t>
  </si>
  <si>
    <t>2005.26.06</t>
  </si>
  <si>
    <t>EIP06159819450
Z</t>
  </si>
  <si>
    <t>王  辉
徐锦法
高  正</t>
  </si>
  <si>
    <t>CORBA中间件在分布式飞行控制中的应用</t>
  </si>
  <si>
    <t>计算机应用与软件</t>
  </si>
  <si>
    <t>基于模型逆神经网络的自主飞行控制系统设计</t>
  </si>
  <si>
    <t>2006.38.11</t>
  </si>
  <si>
    <t>王  飞
徐锦法</t>
  </si>
  <si>
    <t>嵌入式无人直升机飞行控制系统及其开发环境</t>
  </si>
  <si>
    <t>第22届直升机年会论文集</t>
  </si>
  <si>
    <t>无人直升机飞行控制系统分布式舵回路设计与实现</t>
  </si>
  <si>
    <t>余  璘
徐锦法</t>
  </si>
  <si>
    <t>基于UKF算法的直升机数学模型在线辨识</t>
  </si>
  <si>
    <t xml:space="preserve">博士
教授
</t>
  </si>
  <si>
    <t xml:space="preserve">0111
0111
</t>
  </si>
  <si>
    <t>基于Bouc-Wen方程的磁流变阻尼器实验建模</t>
  </si>
  <si>
    <t>EIP064910281676
Z</t>
  </si>
  <si>
    <t>0111
外单位
0111
外单位
外单位</t>
  </si>
  <si>
    <t>直升机垂直飞行状态气动参数辨识方法研究</t>
  </si>
  <si>
    <t>考虑带有任意刚性运动的旋翼桨叶响应计算方法</t>
  </si>
  <si>
    <t>韩  东
王浩文
高  正</t>
  </si>
  <si>
    <t>直升机桨叶扬起下坠碰撞动响应计算</t>
  </si>
  <si>
    <t xml:space="preserve">杨卫东
董凌华 </t>
  </si>
  <si>
    <t>Analysis and experiments of the tiltrotor transient response during transition flight</t>
  </si>
  <si>
    <t>2005.20.05</t>
  </si>
  <si>
    <t>变转速倾转旋翼机多体系统气弹响应分析</t>
  </si>
  <si>
    <t>EIP06219897137
H</t>
  </si>
  <si>
    <t>董凌华
杨卫东
夏品奇</t>
  </si>
  <si>
    <t>MULTI-BODY AEROELASTIC STABILITY ANALYSIS OF TILTROTOR AIRCRAFT IN HELICOPTER MODE</t>
  </si>
  <si>
    <t>EIP065010304804
H</t>
  </si>
  <si>
    <t>董凌华
杨卫东</t>
  </si>
  <si>
    <t>倾转旋翼/机翼耦合系统过渡飞行瞬态响应分析</t>
  </si>
  <si>
    <t>2006.38.03</t>
  </si>
  <si>
    <t>EIP…
H</t>
  </si>
  <si>
    <t>宋彦国</t>
  </si>
  <si>
    <t>遥控小型倾转旋翼机飞行控制系统研究</t>
  </si>
  <si>
    <t>直升机技术</t>
  </si>
  <si>
    <t xml:space="preserve">高亚东
张曾锠
余建航 </t>
  </si>
  <si>
    <t xml:space="preserve">讲师
教授
</t>
  </si>
  <si>
    <t>0111
0131
外单位</t>
  </si>
  <si>
    <t>旋翼变距拉杆关节轴承磨损故障特征及磨损程度识别</t>
  </si>
  <si>
    <t>0111
0131</t>
  </si>
  <si>
    <t>Diagnosis of Damping Faults in Hellicopter Rotor Hub Based on Fuselage Vibrations</t>
  </si>
  <si>
    <t>EIP063710111528
H</t>
  </si>
  <si>
    <t>高亚东</t>
  </si>
  <si>
    <t>旋翼试验台减摆器失效故障的一种模拟方法</t>
  </si>
  <si>
    <t>陆  洋
王浩文
高  正</t>
  </si>
  <si>
    <t>电控旋翼稳态操纵响应研究</t>
  </si>
  <si>
    <t>电控旋翼气弹动力学建模研究</t>
  </si>
  <si>
    <t>原理性电控旋翼系统试验研究</t>
  </si>
  <si>
    <t>2006.24.02</t>
  </si>
  <si>
    <t>EIP063710111710
Z</t>
  </si>
  <si>
    <t>05
0111</t>
  </si>
  <si>
    <t>武装直升机红外辐射计算中多重遮挡处理</t>
  </si>
  <si>
    <t>备注</t>
  </si>
  <si>
    <t>郭盛杰
姚卫星</t>
  </si>
  <si>
    <t>0112
0112</t>
  </si>
  <si>
    <t>An extreme model of fatigue life distribution of structural components based on transformed beta-variables</t>
  </si>
  <si>
    <t>2006 The 9th International Fatigue Congress</t>
  </si>
  <si>
    <t>0112
0112
0112</t>
  </si>
  <si>
    <t>基于Kriging代理模型的结构形状优化方法研究</t>
  </si>
  <si>
    <t>EIP063710111710
H</t>
  </si>
  <si>
    <t>罗成立
姚卫星
张志林</t>
  </si>
  <si>
    <t>硕士
教授
博士</t>
  </si>
  <si>
    <t>Separation model of fatigue-damage and creep-damage of polymethyl methacrylate for fatigue life prediction</t>
  </si>
  <si>
    <t>EIP06069686808</t>
  </si>
  <si>
    <t>穆雪峰
姚卫星
余雄庆
刘克龙
薛飞</t>
  </si>
  <si>
    <t>博士
教授
教授
博士
硕士</t>
  </si>
  <si>
    <t>0112
0112
0112
0112
0112</t>
  </si>
  <si>
    <t>Survey of surrogate models used in MDO</t>
  </si>
  <si>
    <t>2005.22.05</t>
  </si>
  <si>
    <t>王英玉
姚卫星</t>
  </si>
  <si>
    <t>A multiaxial fatigue criterion for various metallic materials under proportional and nonproportional loading</t>
  </si>
  <si>
    <t xml:space="preserve">A new multiaxial fatigue damage model </t>
  </si>
  <si>
    <t>昂海松</t>
  </si>
  <si>
    <t>微型飞行器与无人机不同概念的分析</t>
  </si>
  <si>
    <t>尖兵之翼——2006中国无人机大会论文集</t>
  </si>
  <si>
    <t>实验教学文理渗透，促进复合型人才的培养</t>
  </si>
  <si>
    <t>实验室技术与管理</t>
  </si>
  <si>
    <t>2006.23.07</t>
  </si>
  <si>
    <t>微型飞行器与无人机不同的概念与特点</t>
  </si>
  <si>
    <t>无人机</t>
  </si>
  <si>
    <t>2006.00.06</t>
  </si>
  <si>
    <t>“神六”与我国航空航天探索</t>
  </si>
  <si>
    <t>南京出版社 走进市民学堂</t>
  </si>
  <si>
    <t>郑祥明
昂海松
黄  达</t>
  </si>
  <si>
    <t>博士
教授
副研</t>
  </si>
  <si>
    <t>0112
0112
0122</t>
  </si>
  <si>
    <t>飞翼式微型飞行器飞行动力学特性研究</t>
  </si>
  <si>
    <t>郑祥明
昂海松</t>
  </si>
  <si>
    <t>微型飞行器专家模糊飞行控制技术研究</t>
  </si>
  <si>
    <t>邱  菊
昂海松</t>
  </si>
  <si>
    <t>某战斗机气动隐身分析与改型</t>
  </si>
  <si>
    <t>飞机设计</t>
  </si>
  <si>
    <t>2006.00.01</t>
  </si>
  <si>
    <t>肖天航
昂海松</t>
  </si>
  <si>
    <t>定常/非定常全速流场数值计算的预处理法</t>
  </si>
  <si>
    <t>2006中国第一届空气动力学与气动热力学会议论文集</t>
  </si>
  <si>
    <t>王  云
赵晓路
徐建中
昂海松</t>
  </si>
  <si>
    <t>硕士
硕士
硕士
教授</t>
  </si>
  <si>
    <t>0112
0112
0112
0112</t>
  </si>
  <si>
    <t>旋转冲压发动机冲压转子盘腔冷态流场数值模拟</t>
  </si>
  <si>
    <t xml:space="preserve">曾  锐
昂海松 </t>
  </si>
  <si>
    <t>“天使鸟”号地效翼艇的设计与试航</t>
  </si>
  <si>
    <t>EIP06109747680</t>
  </si>
  <si>
    <t>飞机起落架半主动控制仿真研究</t>
  </si>
  <si>
    <t>计算机仿真</t>
  </si>
  <si>
    <t>2006.23.11</t>
  </si>
  <si>
    <t>张文宇
童明波</t>
  </si>
  <si>
    <t>过失速机动的现状和发展趋势</t>
  </si>
  <si>
    <t>02
0112</t>
  </si>
  <si>
    <t>通用EIFS分布确定方法改进研究</t>
  </si>
  <si>
    <t>原始疲劳质量模型描述方法改进</t>
  </si>
  <si>
    <t>北京科技大学学报</t>
  </si>
  <si>
    <t>裂纹扩展状态下的TTCI分布参数</t>
  </si>
  <si>
    <t>2006.17.08</t>
  </si>
  <si>
    <t>陈金宝
聂  宏
柏合民
赵启龙</t>
  </si>
  <si>
    <t>0112
0112
外单位
0112</t>
  </si>
  <si>
    <t>月球探测器软着陆缓冲机构发展综述</t>
  </si>
  <si>
    <t>2006 中国宇航学会深空探测技术会议</t>
  </si>
  <si>
    <t>陈金宝
聂  宏
汪岸柳
赵启龙</t>
  </si>
  <si>
    <t>月球软着陆系关键技术研究与发展综述</t>
  </si>
  <si>
    <t>2006.17.增</t>
  </si>
  <si>
    <t>0112
0112
外单位</t>
  </si>
  <si>
    <t>基于虚拟样机技术的飞机起落架落震仿真分析</t>
  </si>
  <si>
    <t>2006 第二届中国航空学会青年科技论坛文集</t>
  </si>
  <si>
    <t>魏小辉
聂  宏</t>
  </si>
  <si>
    <t>2005.42.06</t>
  </si>
  <si>
    <t>EIP06019628195</t>
  </si>
  <si>
    <t>威布尔分布在飞机系统使用可靠性评估中的应用</t>
  </si>
  <si>
    <t>2006.00.02</t>
  </si>
  <si>
    <t>微型飞行器驱动装置特性试验研究</t>
  </si>
  <si>
    <t>科技广场</t>
  </si>
  <si>
    <t>2006.00.07</t>
  </si>
  <si>
    <t>0112
外校</t>
  </si>
  <si>
    <t>Reliability-Based Multidisciplinary Optimization for Aircraft Wing Design</t>
  </si>
  <si>
    <t xml:space="preserve">Structure and Infrastructure Engineering </t>
  </si>
  <si>
    <t>2006.02.3-4</t>
  </si>
  <si>
    <t>王  宇
余雄庆</t>
  </si>
  <si>
    <t xml:space="preserve">Surrogate-based Aerodynamic Optimization under Uncertainty </t>
  </si>
  <si>
    <t>闫再友</t>
  </si>
  <si>
    <t>AD7745在微机械电容式传感器测量电路中的应用</t>
  </si>
  <si>
    <t>2006.12.01</t>
  </si>
  <si>
    <t>2006.13.02</t>
  </si>
  <si>
    <t>王  笑
陈仁文</t>
  </si>
  <si>
    <t>Research on net flow measurement based on TCP/IP protocol</t>
  </si>
  <si>
    <t>朱海霞
陈仁文</t>
  </si>
  <si>
    <t xml:space="preserve">Miniaturization of an active vibration control system based on piezoelectric transformers </t>
  </si>
  <si>
    <t>基于ANSYS的某发动机叶片的振动模态分析</t>
  </si>
  <si>
    <t>2005.12.06</t>
  </si>
  <si>
    <t>王  琛
陈仁文</t>
  </si>
  <si>
    <t>基于i2Chip芯片的网络传输系统的研究</t>
  </si>
  <si>
    <t>郑世杰
王晓雪</t>
  </si>
  <si>
    <t>教授
讲师</t>
  </si>
  <si>
    <t>0134
外校</t>
  </si>
  <si>
    <t>航空动力学报</t>
  </si>
  <si>
    <t>Optical fiber sensor layer embedded in smart composite material and structure</t>
  </si>
  <si>
    <t xml:space="preserve">0134
0134
0134
</t>
  </si>
  <si>
    <t xml:space="preserve">博士
教授
</t>
  </si>
  <si>
    <t>0134
0134
0134
0134</t>
  </si>
  <si>
    <t>基于SPR光谱分析的液体折射率测量研究</t>
  </si>
  <si>
    <t>芦吉云
梁大开
李东升
潘晓文</t>
  </si>
  <si>
    <t>基于光纤智能夹层传感结构的应力测量研究</t>
  </si>
  <si>
    <t>2006.21.05</t>
  </si>
  <si>
    <t>2006.10</t>
  </si>
  <si>
    <t>陈仁文
顾宝成</t>
  </si>
  <si>
    <t>教授
硕士</t>
  </si>
  <si>
    <t>Researches on Cushioning Control for Smart Airbags</t>
  </si>
  <si>
    <t>陈仁文</t>
  </si>
  <si>
    <t>小波变换在输油管漏油实时监测中的应用</t>
  </si>
  <si>
    <t>2005.26.03</t>
  </si>
  <si>
    <t>袁淑娟
陈仁文</t>
  </si>
  <si>
    <t>一种基于LabWindows的新型机械臂的设计与实现</t>
  </si>
  <si>
    <t>2005.34.11</t>
  </si>
  <si>
    <t>CAN总线网络节点的实现及应用</t>
  </si>
  <si>
    <t>江南大学学报（自然科学版）</t>
  </si>
  <si>
    <t>2005.04.03</t>
  </si>
  <si>
    <t>AD7715在小型材料试验机上的应用</t>
  </si>
  <si>
    <t>2005.12.01</t>
  </si>
  <si>
    <t>李  伟
陈仁文
王  琛</t>
  </si>
  <si>
    <t>李  伟
陈仁文
刘亚婷</t>
  </si>
  <si>
    <t>基于脉冲编码调制技术的智能旋翼系统</t>
  </si>
  <si>
    <t>2005.12.04</t>
  </si>
  <si>
    <t>陈  力
陈仁文</t>
  </si>
  <si>
    <t>陈  力
陈仁文
吴敏佳</t>
  </si>
  <si>
    <t>一种新型智能流量积算仪的设计</t>
  </si>
  <si>
    <t>电子工程师</t>
  </si>
  <si>
    <t>2006.32.08</t>
  </si>
  <si>
    <t>与SCI重复</t>
  </si>
  <si>
    <t>陈仁良
谷伟岩
席华彬
于雪梅
张学军</t>
  </si>
  <si>
    <t>王浩文
韩  东
高  正</t>
  </si>
  <si>
    <t>王浩文</t>
  </si>
  <si>
    <t xml:space="preserve">杨卫东
董凌华 </t>
  </si>
  <si>
    <t>高亚东
张曾锠</t>
  </si>
  <si>
    <t>陈海涛
卞恩荣</t>
  </si>
  <si>
    <t>陆  洋
王浩文
高  正</t>
  </si>
  <si>
    <t>陆  洋</t>
  </si>
  <si>
    <t>徐国华</t>
  </si>
  <si>
    <t>2006.01.09-12</t>
  </si>
  <si>
    <t>0122
0112</t>
  </si>
  <si>
    <t>2006.18.02</t>
  </si>
  <si>
    <t>2006.26.01</t>
  </si>
  <si>
    <t>0121</t>
  </si>
  <si>
    <t>副教授
教授</t>
  </si>
  <si>
    <t>袁慎芳
赖小松
赵  霞
徐  欣
张  亮</t>
  </si>
  <si>
    <t xml:space="preserve">International Symposium on Physics of Fluids </t>
  </si>
  <si>
    <t>2006.09
SCI 074RG
EIP06289997619
W</t>
  </si>
  <si>
    <t>张  鹏
徐锦法</t>
  </si>
  <si>
    <t>200603
EIP06239925714
Z</t>
  </si>
  <si>
    <t>200602
EIP06189856546
H</t>
  </si>
  <si>
    <t>200602
EIP06199868558
Z</t>
  </si>
  <si>
    <t>Z</t>
  </si>
  <si>
    <t>200608
EIP064410214489
H</t>
  </si>
  <si>
    <t>2006.04.30
SCI 072QL
EIP063810118876
W</t>
  </si>
  <si>
    <t>2006.01
SCI 045QK
EIP063610099653
W</t>
  </si>
  <si>
    <t>2006.04.02</t>
  </si>
  <si>
    <t>Internal Journal of Nanoscience</t>
  </si>
  <si>
    <t>2006.02
EIP06229903677
W</t>
  </si>
  <si>
    <t>2006.07
EIP064110165194
H</t>
  </si>
  <si>
    <t>2005.11
H</t>
  </si>
  <si>
    <t>2006.08
J</t>
  </si>
  <si>
    <t>200603
H</t>
  </si>
  <si>
    <t>200603
EIP06239925311
Z</t>
  </si>
  <si>
    <t>200604
SCI 014PR
EIP06039645003
W</t>
  </si>
  <si>
    <t>200604
EIP06249938499
H</t>
  </si>
  <si>
    <t xml:space="preserve">200603
EIP06239925314
Z </t>
  </si>
  <si>
    <t xml:space="preserve">200604
EIP06249938369
H </t>
  </si>
  <si>
    <t>杨谋存
聂  宏</t>
  </si>
  <si>
    <t>20060425
Z</t>
  </si>
  <si>
    <t>A fast flange unfolding algorithm of sheet metal part</t>
  </si>
  <si>
    <t xml:space="preserve">International Conference on Modeling, Simulation and Visualization Methods (MSV 05) </t>
  </si>
  <si>
    <t>副教授
教授</t>
  </si>
  <si>
    <t>0112
054</t>
  </si>
  <si>
    <t>ISTP BEC24</t>
  </si>
  <si>
    <t>EI06129772501
J</t>
  </si>
  <si>
    <t>EIP062910014201
Z</t>
  </si>
  <si>
    <t>李建波
高 正</t>
  </si>
  <si>
    <t>去年Z:2000</t>
  </si>
  <si>
    <t>EIP06069686796</t>
  </si>
  <si>
    <t>148号</t>
  </si>
  <si>
    <t>扑翼柔性及其对气动特性的影响</t>
  </si>
  <si>
    <t>去年SCI:5000</t>
  </si>
  <si>
    <t>2005
EIP06069686799</t>
  </si>
  <si>
    <t>2006.09
SCI 100EH
EIP064610237002
W</t>
  </si>
  <si>
    <t>2005.12.20
SCI 004QV
W</t>
  </si>
  <si>
    <t>200603
EIP06239925712
Z</t>
  </si>
  <si>
    <t>2006.08
SCI 085WS
EIP064510226082
Z</t>
  </si>
  <si>
    <t>J</t>
  </si>
  <si>
    <t>200603
EIP06239925715
Z</t>
  </si>
  <si>
    <t>200604
SCI 041YQ
EIP06209883171
Z</t>
  </si>
  <si>
    <t>2006.03
SCI 053WO
EIP06249942922
W</t>
  </si>
  <si>
    <t xml:space="preserve">Reflection effects of spherical shock wave </t>
  </si>
  <si>
    <t>杨雁南
赵  宁</t>
  </si>
  <si>
    <t>High order localized ENO schemes on unstructured meshes for conservation laws</t>
  </si>
  <si>
    <t>200601
EIP06209881944
Z</t>
  </si>
  <si>
    <t>2006.04
EIP06279980069
H</t>
  </si>
  <si>
    <t>2007.02
SCI 111ZA
EIP064510222196
W</t>
  </si>
  <si>
    <t>邓宗白
周克印
陈建平
虞伟建</t>
  </si>
  <si>
    <t>200604
EIP06249938509
H</t>
  </si>
  <si>
    <t>200601
EIP06189856481
Z</t>
  </si>
  <si>
    <t>EIP063410082374
Z</t>
  </si>
  <si>
    <t>2006.46.161-178</t>
  </si>
  <si>
    <t>EIP063410082386
Z</t>
  </si>
  <si>
    <t>2006.09
H</t>
  </si>
  <si>
    <t>2006.12
Z</t>
  </si>
  <si>
    <t>2006.12
H</t>
  </si>
  <si>
    <t>EIP064310198950
W</t>
  </si>
  <si>
    <t>2006.10
H</t>
  </si>
  <si>
    <t>EIP06069686807
H</t>
  </si>
  <si>
    <t>2006.10
SCI 098KX
EIP063910132453
W</t>
  </si>
  <si>
    <t>SCI 041EK
W</t>
  </si>
  <si>
    <t>2006
EIP06269966213
Z</t>
  </si>
  <si>
    <t>2006.08-09
SCI 078FY
EIP063410075146
W</t>
  </si>
  <si>
    <t>2006.08
SCI 072FG
W</t>
  </si>
  <si>
    <t>2006
H</t>
  </si>
  <si>
    <t>2006.03
W</t>
  </si>
  <si>
    <t>SCI 044QE
W</t>
  </si>
  <si>
    <t>EIP06259948651
W</t>
  </si>
  <si>
    <t>EIP063310071904
J</t>
  </si>
  <si>
    <t>EIP06129776461
H</t>
  </si>
  <si>
    <t>20060201
SCI 012BP
EIP06059669231
W</t>
  </si>
  <si>
    <t>EIP06219898210</t>
  </si>
  <si>
    <t>200604
SCI:037RB
H</t>
  </si>
  <si>
    <t>2006.08-09
SCI 078FY
EIP063410075158
W</t>
  </si>
  <si>
    <t>EIP063610101234
H</t>
  </si>
  <si>
    <t>EIP06239925317
Z</t>
  </si>
  <si>
    <t>2006.00.10</t>
  </si>
  <si>
    <t>EIP06289984567
H</t>
  </si>
  <si>
    <t>2006.03
J</t>
  </si>
  <si>
    <t>EIP06259948863
H</t>
  </si>
  <si>
    <t>EIP063210056070
Z</t>
  </si>
  <si>
    <t>EIP06129773463</t>
  </si>
  <si>
    <t>200602
H</t>
  </si>
  <si>
    <t>EIP06129772490
H</t>
  </si>
  <si>
    <t>博士后
正高
副高</t>
  </si>
  <si>
    <t>0111
0111
0111</t>
  </si>
  <si>
    <t>Control response character of the rotorcraft with slung load in forward flight</t>
  </si>
  <si>
    <t>北京航空航天大学学报</t>
  </si>
  <si>
    <t>2005.31.10</t>
  </si>
  <si>
    <t>EIP05519604744
H</t>
  </si>
  <si>
    <t xml:space="preserve">博士
教授
教授
</t>
  </si>
  <si>
    <t>0111
0111
0111
外单位</t>
  </si>
  <si>
    <t>跷跷板旋翼舰面瞬态气弹响应分析及抑制方法</t>
  </si>
  <si>
    <t>2006.21.04</t>
  </si>
  <si>
    <t>EIP064410214467
Z</t>
  </si>
  <si>
    <t>韩  东
高  正
王浩文
张虹秋</t>
  </si>
  <si>
    <t>直升机桨叶刚柔耦合特性及计算方法分析</t>
  </si>
  <si>
    <t xml:space="preserve"> 航空动力学报</t>
  </si>
  <si>
    <t>2006.21.01</t>
  </si>
  <si>
    <t>EIP06069686796</t>
  </si>
  <si>
    <t>朱清华
李建波
倪先平
张呈林</t>
  </si>
  <si>
    <t>博士
副教授
研究员
教授</t>
  </si>
  <si>
    <t>智能结构中光纤智能夹层力学特性的实验研究</t>
  </si>
  <si>
    <t>200603
EIP06209883130</t>
  </si>
  <si>
    <t>徐明辉
梁大开
郑世杰
戴  峰
汤  林</t>
  </si>
  <si>
    <t xml:space="preserve">硕士
教授
教授
</t>
  </si>
  <si>
    <t>2006.21.02</t>
  </si>
  <si>
    <t>曾  捷
梁大开
曾振武
杜  燕</t>
  </si>
  <si>
    <t>光谱学与光谱分析</t>
  </si>
  <si>
    <t>博士
教授
博士后
博士</t>
  </si>
  <si>
    <t>冯  飞
陈仁文</t>
  </si>
  <si>
    <t>季  赛
沈  星
沈  超</t>
  </si>
  <si>
    <t>倪青松
熊  克</t>
  </si>
  <si>
    <t xml:space="preserve"> 微特电机</t>
  </si>
  <si>
    <t>A vibrators alternation stepping ultrasonic motor</t>
  </si>
  <si>
    <t>Linear Stepping Ultrasonic Motor</t>
  </si>
  <si>
    <t xml:space="preserve"> Characteristic Matching between Stator and Rotor in standing-wave- type Ultrasonic Motors</t>
  </si>
  <si>
    <t>双模态切换式步进超声电机</t>
  </si>
  <si>
    <t>EIP06069686798</t>
  </si>
  <si>
    <t>祖家奎
赵淳生</t>
  </si>
  <si>
    <t>超声电机定子的驱动方式及其振动响应特性</t>
  </si>
  <si>
    <t>EIP06109747922</t>
  </si>
  <si>
    <t>圆柱-球体三自由度超声电机模糊自适应控制</t>
  </si>
  <si>
    <t>蔡铖尧
黄卫清</t>
  </si>
  <si>
    <t>基于USB通讯的超声电机控制设计</t>
  </si>
  <si>
    <t>袁又春
黄卫清
赵淳生</t>
  </si>
  <si>
    <t>收缩/扩张管型无阀压电泵泵腔流体仿真</t>
  </si>
  <si>
    <t>苏艳文
黄卫清</t>
  </si>
  <si>
    <t>一种基于矩形薄板面内振动的新型直线超声电机</t>
  </si>
  <si>
    <t>白永明
纪跃波
黄卫清</t>
  </si>
  <si>
    <t>硕士
博士后
教授</t>
  </si>
  <si>
    <t>激光多普勒面内振动测试系统</t>
  </si>
  <si>
    <t>Additional transition induced by magnetoelectric interaction in ferroelectromagnet Pb(Fe&lt;sub&gt; /2&lt;/sub&gt;Nb&lt;sub&gt;1/2&lt;/sub&gt;)O&lt;sub&gt;3&lt;/sub&gt;</t>
  </si>
  <si>
    <t>Transactions of Nonferrous Metals Society of China (English Edition)</t>
  </si>
  <si>
    <t>李玉宝
杨  颖
赵淳生</t>
  </si>
  <si>
    <t>新型铁电单晶及其在超声电机上的应用发展</t>
  </si>
  <si>
    <t>超声电机中的非线性现象研究</t>
  </si>
  <si>
    <t>2006.17.10</t>
  </si>
  <si>
    <t>李华峰
赵淳生</t>
  </si>
  <si>
    <t>中国电机工程学报</t>
  </si>
  <si>
    <t>EIP06109747435</t>
  </si>
  <si>
    <t>Journal of Electrical &amp; Electronics Engineering</t>
  </si>
  <si>
    <t>陈  超
曾劲松
赵淳生</t>
  </si>
  <si>
    <t>旋转型行波超声电机理论模型的仿真研究</t>
  </si>
  <si>
    <t>2006第六届全国流动显示学术交流会议</t>
  </si>
  <si>
    <t>夏  健
伍贻兆</t>
  </si>
  <si>
    <t>副高
副高</t>
  </si>
  <si>
    <t>012
012</t>
  </si>
  <si>
    <t>基于混合网格的三维Navier-Stokes方程并行算法</t>
  </si>
  <si>
    <t>夏  健
刘学强</t>
  </si>
  <si>
    <t>Truncation error reduction method for Poisson equation</t>
  </si>
  <si>
    <t xml:space="preserve">Truncation error reduction method for Poisson equation </t>
  </si>
  <si>
    <t>闫再友</t>
  </si>
  <si>
    <t>Treatment of sharp edges &amp; corners in the acoustic boundary element method under Neumann boundary condition</t>
  </si>
  <si>
    <t>CMES: Computer Modeling in Engineering &amp; Sciences</t>
  </si>
  <si>
    <t>Multi-Domain Direct BEM and Its Application</t>
  </si>
  <si>
    <t xml:space="preserve">2006 2nd Asia-Pacific Int. Conf. on Comp. Meth. in Engrg (ICOME 2006) </t>
  </si>
  <si>
    <t>王焕瑾
唐正飞</t>
  </si>
  <si>
    <t>0121
0111</t>
  </si>
  <si>
    <t>不同参数的盘翼/桨叶旋翼系统气动特性的试验研究</t>
  </si>
  <si>
    <t>唐智礼</t>
  </si>
  <si>
    <t>Multi-objective optimization strategies using adjoint method and game theory in aerodynamics</t>
  </si>
  <si>
    <t xml:space="preserve">Acta Mechanica Sinica </t>
  </si>
  <si>
    <t>Pareto-front capture using deterministic optimization methods in multi-criteria aerodynamic</t>
  </si>
  <si>
    <t xml:space="preserve">Transaction of Nanjing University of Aeronautics &amp; Astronautics </t>
  </si>
  <si>
    <t>EIP63710111525
H</t>
  </si>
  <si>
    <t>王廷春
张鲁明
陈芳启</t>
  </si>
  <si>
    <t>0121
081
081</t>
  </si>
  <si>
    <t>机场道面开裂机理及控制技术的研究</t>
  </si>
  <si>
    <t>江苏建材</t>
  </si>
  <si>
    <t>2006.  .02</t>
  </si>
  <si>
    <t>董  波
高培伟
闫亚楠
乐建新</t>
  </si>
  <si>
    <t>硕士
副教授
硕士
硕士</t>
  </si>
  <si>
    <t>015
015
015
015</t>
  </si>
  <si>
    <t>具有电磁屏蔽功能的新型建筑材料研究</t>
  </si>
  <si>
    <t>广东建材</t>
  </si>
  <si>
    <t>2006.  .11</t>
  </si>
  <si>
    <t>侯  捷
高培伟</t>
  </si>
  <si>
    <t>水泥混凝土高速公路的发展前景</t>
  </si>
  <si>
    <t>建材发展导向</t>
  </si>
  <si>
    <t>23(5), 2006</t>
  </si>
  <si>
    <t>乐建新
闫亚楠
李小燕
高培伟</t>
  </si>
  <si>
    <t>硕士
硕士
硕士
副教授</t>
  </si>
  <si>
    <t>高存法
N.Noda
T.Y.Zhang</t>
  </si>
  <si>
    <t>教授
教授
教授</t>
  </si>
  <si>
    <t>0132
外校
外校</t>
  </si>
  <si>
    <t>Dielectric breakdown model for a conductive crack and electrode in piezoelectric materials</t>
  </si>
  <si>
    <t>INTERNATIONAL JOURNAL OF ENGINEERING SCIENCE</t>
  </si>
  <si>
    <t>2006.44.3-4</t>
  </si>
  <si>
    <t>2006.02
SCI 043YP
EIP063610102200
W</t>
  </si>
  <si>
    <t>高存法
N.Noda</t>
  </si>
  <si>
    <t>教授
教授</t>
  </si>
  <si>
    <t>0132
外校</t>
  </si>
  <si>
    <t>Thermal Green's functions for a heat source in a piezoelectric solid with a parabolic boundary</t>
  </si>
  <si>
    <t>JOURNAL OF THERMAL STRESSES</t>
  </si>
  <si>
    <t>2006.29.11</t>
  </si>
  <si>
    <t>2006.11
SCI 086YK
EIP064010143181
W</t>
  </si>
  <si>
    <t>董纪伟
孙良新
洪  平</t>
  </si>
  <si>
    <t>博士
教授
副教授</t>
  </si>
  <si>
    <t>0132
0132
0132</t>
  </si>
  <si>
    <t>基于均匀化理论的三维编织复合材料细观应力数据模拟</t>
  </si>
  <si>
    <t>复合材料学报</t>
  </si>
  <si>
    <t>2005.22.06</t>
  </si>
  <si>
    <t>EIP06049663984</t>
  </si>
  <si>
    <t>三维四向大编织角复合材料的细观强度分析</t>
  </si>
  <si>
    <t>材料科学与工程学报</t>
  </si>
  <si>
    <t>2006.28.04</t>
  </si>
  <si>
    <t>Z</t>
  </si>
  <si>
    <t>王鑫伟
甘立飞
王永亮</t>
  </si>
  <si>
    <t>教授
博士
教授</t>
  </si>
  <si>
    <t>A Differential Qudrature Analysis for Vibration and Buckling of an SS-C-SS-C Rectangular Plate Loaded by Linearly Varying In-plane Stresses</t>
  </si>
  <si>
    <t>Journal of Sound &amp; Vibration</t>
  </si>
  <si>
    <t>2006.298.1-2</t>
  </si>
  <si>
    <t>2006.11
SCI 090JO
EIP063610097664
W</t>
  </si>
  <si>
    <t>王鑫伟
王新峰
史旭东</t>
  </si>
  <si>
    <t>教授
博士
硕士</t>
  </si>
  <si>
    <t>Dynamics of a Two Dimensional Delayed Small-world Network under Delayed feedback Control</t>
  </si>
  <si>
    <t xml:space="preserve"> International Journal of Bifurcation and Chaos</t>
  </si>
  <si>
    <t>何  欢
陈国平
韦  勇
张家滨</t>
  </si>
  <si>
    <t>博士
教授
博士
博士</t>
  </si>
  <si>
    <t>0131
0131
0131
0131</t>
  </si>
  <si>
    <t>纤维增强复合材料动态性能参数的识别方法</t>
  </si>
  <si>
    <t>韦  勇
陈国平
何  欢</t>
  </si>
  <si>
    <t>层合板振动特征值对铺层角的灵敏度</t>
  </si>
  <si>
    <t>刘志军
陈国平
党志杰</t>
  </si>
  <si>
    <t>0131
0131
外单位</t>
  </si>
  <si>
    <t>检测斜拉索张力的振动法及其应用</t>
  </si>
  <si>
    <t>陈 前
Worden, K.Peng
P.Leung
A.Y.T.</t>
  </si>
  <si>
    <t>0131
外校
外校
外校</t>
  </si>
  <si>
    <t>2007.21.02</t>
  </si>
  <si>
    <t>陈  前
U.Kruger
潘昱昱</t>
  </si>
  <si>
    <t>教授
教授
硕士</t>
  </si>
  <si>
    <t>0131
外校
0131</t>
  </si>
  <si>
    <t>Application of Cointegration Testing Method to Condition Monitoring and Fault Diagonsis of Non-Stationary Systems</t>
  </si>
  <si>
    <t>International Conference Control 2006</t>
  </si>
  <si>
    <t>Laith K Abbas
陈  前
韩景龙</t>
  </si>
  <si>
    <t>博士后
教授
教授</t>
  </si>
  <si>
    <t>Improvement of aerodynamic performance of supersonic aircraft using canard surface with tvfc</t>
  </si>
  <si>
    <t>EIP065010304806
H</t>
  </si>
  <si>
    <t>周宏伟
陈  前</t>
  </si>
  <si>
    <t>Verifications of the damping properties of particle dampers</t>
  </si>
  <si>
    <t>Proceedings of Asia Conference of Multi-body Dynamics(ACMD2006)</t>
  </si>
  <si>
    <t>程  巍
陈  前</t>
  </si>
  <si>
    <t>04
0131</t>
  </si>
  <si>
    <t>神经网络状态监测和诊断的分布式实现</t>
  </si>
  <si>
    <t>2006.16.07</t>
  </si>
  <si>
    <t>潘昱昱
陈  前</t>
  </si>
  <si>
    <t>协整理论在系统状态监测与故障诊断的应用研究</t>
  </si>
  <si>
    <t>计算机测量与控制</t>
  </si>
  <si>
    <t>2006.14.03</t>
  </si>
  <si>
    <t>贺旭东
陈怀海
申  凡
程卫平</t>
  </si>
  <si>
    <t xml:space="preserve">博士
教授
副教授
</t>
  </si>
  <si>
    <t>0131
0131
0131
外单位</t>
  </si>
  <si>
    <t>多点简谐振动响应控制下的频响矩阵测试</t>
  </si>
  <si>
    <t>贺旭东
陈怀海
申  凡
王  刚
赵保平</t>
  </si>
  <si>
    <t xml:space="preserve">博士
教授
副教授
</t>
  </si>
  <si>
    <t>0131
0131
0131
外单位
外单位</t>
  </si>
  <si>
    <t>双振动台随机振动综合控制研究</t>
  </si>
  <si>
    <t>郭家骅
陈怀海
贺旭东</t>
  </si>
  <si>
    <t>纯模态试验中的作动器/传感器优化配置</t>
  </si>
  <si>
    <t>张  方
唐旭东
秦远田
邓吉宏</t>
  </si>
  <si>
    <t xml:space="preserve">教授
硕士
博士
</t>
  </si>
  <si>
    <t>结构连续分布的动态随机载荷识别方法研究</t>
  </si>
  <si>
    <t>2000603
EIP06279980067
H</t>
  </si>
  <si>
    <t>张  方
秦远田
邓吉宏</t>
  </si>
  <si>
    <t xml:space="preserve">教授
博士
</t>
  </si>
  <si>
    <t>复杂分布动载荷识别技术研究</t>
  </si>
  <si>
    <t>桥梁结构移动载荷识别的新方法</t>
  </si>
  <si>
    <t xml:space="preserve"> 南京航空航天大学学报</t>
  </si>
  <si>
    <t>200602
EIP06189856549
H</t>
  </si>
  <si>
    <t>阎修权
张  方</t>
  </si>
  <si>
    <t>飞机舱门在风载作用下的强度</t>
  </si>
  <si>
    <t>计算机辅助工程</t>
  </si>
  <si>
    <t>2006.15.增</t>
  </si>
  <si>
    <t>张茂争
张  方
朱  建</t>
  </si>
  <si>
    <t>GARTEUR飞机模型的有限元分析及模态参数辨识</t>
  </si>
  <si>
    <t>张安平
王  轲</t>
  </si>
  <si>
    <t>动力学有限元模型的模糊评估</t>
  </si>
  <si>
    <t>罗光坤
张令弥
王  彤</t>
  </si>
  <si>
    <t>基于GPIB接口的仪器与计算机之间的通讯</t>
  </si>
  <si>
    <t>郭勤涛
张令弥
费庆国</t>
  </si>
  <si>
    <t>05
0131
0131</t>
  </si>
  <si>
    <t>结构动力学有限元模型修正的发展——模型确认</t>
  </si>
  <si>
    <t>力学进展</t>
  </si>
  <si>
    <t>用于确定性计算仿真的响应面法及其试验设计研究</t>
  </si>
  <si>
    <t>赵建洋
张令弥</t>
  </si>
  <si>
    <t>一种少数点FFT递归算法</t>
  </si>
  <si>
    <t>史友进
张曾锠</t>
  </si>
  <si>
    <t>大柔性飞机着陆撞击多质量块等效模型</t>
  </si>
  <si>
    <t>2006.27.04</t>
  </si>
  <si>
    <t>大柔性飞机起落架缓冲器参数设计</t>
  </si>
  <si>
    <t>论文/著作总数
（篇）</t>
  </si>
  <si>
    <t>EIP…
H</t>
  </si>
  <si>
    <t>合计</t>
  </si>
  <si>
    <t>Comparison of active,semi-passive and passive noise isolation of a plate bonded with piezoelectric elements</t>
  </si>
  <si>
    <t>裘进浩
Masakazu Haraguchi</t>
  </si>
  <si>
    <t xml:space="preserve">0134
</t>
  </si>
  <si>
    <t xml:space="preserve">Vibration Control of a Plate using a Self-sensing Pieoelectric Actuator and an Adaptive Control Approach </t>
  </si>
  <si>
    <t>肖涵山
刘  刚
陈作斌
程克明</t>
  </si>
  <si>
    <t>基于STL文件的笛卡尔网格生成方法研究</t>
  </si>
  <si>
    <t>郑  浩
张召明</t>
  </si>
  <si>
    <t>李  启
张  强
刘建付</t>
  </si>
  <si>
    <t>史友进
张曾錩</t>
  </si>
  <si>
    <t>杨  梅
金栋平</t>
  </si>
  <si>
    <t>2006.00.28</t>
  </si>
  <si>
    <t>0133
外单位</t>
  </si>
  <si>
    <t>无线传感器网络覆盖优化控制技术分析</t>
  </si>
  <si>
    <t>现代传输</t>
  </si>
  <si>
    <t>陆永耕
赵淳生</t>
  </si>
  <si>
    <t>（1，2）2南航</t>
  </si>
  <si>
    <t>基于51单片机的超声电机预压力调整装置研制</t>
  </si>
  <si>
    <t>2006.28.01</t>
  </si>
  <si>
    <t>3rd International Workshop on Piezoelectric Materials and Applications in Actuators, IWPMA 2006</t>
  </si>
  <si>
    <t>2006.19.04</t>
  </si>
  <si>
    <t>航空宇航学院2006年学术论文清单（0121）</t>
  </si>
  <si>
    <t>MD simulations of Polymeric C60 Fullerene Layers/Chain under Tension</t>
  </si>
  <si>
    <t>2006.32.05</t>
  </si>
  <si>
    <t>美沙酮、丁丙诺啡纳米碳管封装的分子模拟</t>
  </si>
  <si>
    <t>药学学报</t>
  </si>
  <si>
    <t>2006.41.09</t>
  </si>
  <si>
    <t xml:space="preserve">沈海军
穆先才 </t>
  </si>
  <si>
    <t>金电极作用下C60、2C60、4C60富勒烯分子的电子输运特性</t>
  </si>
  <si>
    <t>2006.02
H</t>
  </si>
  <si>
    <t xml:space="preserve">沈海军
陈  裕 </t>
  </si>
  <si>
    <t>纳米碳管，聚合富勒烯的拉伸特性与电子结构</t>
  </si>
  <si>
    <t xml:space="preserve">高分子材料科学与工程 </t>
  </si>
  <si>
    <t>2006.22.04</t>
  </si>
  <si>
    <t xml:space="preserve">沈海军
穆先才
陈  裕
付光炬 </t>
  </si>
  <si>
    <t>副教授
硕士
硕士
硕士</t>
  </si>
  <si>
    <t xml:space="preserve">C60、C240与C60@C240富勒烯的压缩特性的分子动力学研究 </t>
  </si>
  <si>
    <t xml:space="preserve">原子与分子物理学报 </t>
  </si>
  <si>
    <t>2006.08
H</t>
  </si>
  <si>
    <t>三种C240分子的AM1量子化学研究.</t>
  </si>
  <si>
    <t>原子与分子物理学报</t>
  </si>
  <si>
    <t>碳、碳化硅、硅纳米管的熔化与压缩特性的分子动力学研究.</t>
  </si>
  <si>
    <t xml:space="preserve">材料科学与工程学报 </t>
  </si>
  <si>
    <t>2006.24.05</t>
  </si>
  <si>
    <t>2006.01
H</t>
  </si>
  <si>
    <t>C60、C180与C60@C180富勒稀分子的电子传输特性</t>
  </si>
  <si>
    <t xml:space="preserve">石油化工高等学校学报 </t>
  </si>
  <si>
    <t>C、SiC、BN纳米管的熔化与压缩特性的分子动力学研究.</t>
  </si>
  <si>
    <t>石油化工高等学校学报</t>
  </si>
  <si>
    <t>2006.12
J</t>
  </si>
  <si>
    <t>沈海军
付光炬
陈  裕</t>
  </si>
  <si>
    <t>C60、Si@C60、Ge@C60富勒烯的电子输运特性研究</t>
  </si>
  <si>
    <t>功能材料与器件学报</t>
  </si>
  <si>
    <t>2006.12.06</t>
  </si>
  <si>
    <t>Ar掺杂碳纳米豆荚中C60富勒烯的碰撞与能量传递</t>
  </si>
  <si>
    <t>2006.12.04</t>
  </si>
  <si>
    <t>B18N18、B30N30与B90N90富勒烯分子的电子传输特性研究.</t>
  </si>
  <si>
    <t>青岛科技大学学报（原青岛化工学院学报）</t>
  </si>
  <si>
    <t>2006.01
J</t>
  </si>
  <si>
    <t>沈海军
史友进</t>
  </si>
  <si>
    <t>副教授
副教授</t>
  </si>
  <si>
    <t>纳米实验力学中的相关测试技术</t>
  </si>
  <si>
    <t>现代仪器</t>
  </si>
  <si>
    <t>2006.12.05</t>
  </si>
  <si>
    <t>H2O、Ne分子填充对纳米碳管振荡器性能的影响</t>
  </si>
  <si>
    <t xml:space="preserve"> 微纳电子技术</t>
  </si>
  <si>
    <t>2006.43.03</t>
  </si>
  <si>
    <t>“Y”型、竹节型与直纳米碳管的力学特性研究</t>
  </si>
  <si>
    <t>微纳电子技术</t>
  </si>
  <si>
    <t>纳米抗菌材料的分类、抗菌机理与应用</t>
  </si>
  <si>
    <t>上海建材</t>
  </si>
  <si>
    <t>铝合金腐蚀疲劳机理与腐蚀疲劳寿命分析方法</t>
  </si>
  <si>
    <t>飞机工程</t>
  </si>
  <si>
    <t>沈海军
付光炬</t>
  </si>
  <si>
    <t>碳、硅、锗纳米管的熔化与压缩特性的分子动力学研究</t>
  </si>
  <si>
    <t>2006.22.01</t>
  </si>
  <si>
    <t>穆先才
沈海军</t>
  </si>
  <si>
    <t xml:space="preserve"> C32、C60、C240、C60与@C180富勒稀分子的压缩力学特性</t>
  </si>
  <si>
    <t>纳米科技</t>
  </si>
  <si>
    <t>2006.03.02</t>
  </si>
  <si>
    <t>材料研究学报</t>
  </si>
  <si>
    <t>2006.20.01</t>
  </si>
  <si>
    <t>2006
EIP6219897201</t>
  </si>
  <si>
    <t>几种二胺类分子空穴传输特性的量子化学分析</t>
  </si>
  <si>
    <t>感光科学与光化学</t>
  </si>
  <si>
    <t>2005.23.06</t>
  </si>
  <si>
    <t>火星服纳米机器人</t>
  </si>
  <si>
    <t>世界科技研究与发展</t>
  </si>
  <si>
    <t>2005.27.04</t>
  </si>
  <si>
    <t>2005.08
J</t>
  </si>
  <si>
    <t>Ni、Ti与NiTi合金低能电子作用下电子散射的Monte Carlo模拟</t>
  </si>
  <si>
    <t>基于COM/DCOM的分布式优化设计系统</t>
  </si>
  <si>
    <t>计算机工程</t>
  </si>
  <si>
    <t>2006.32.19</t>
  </si>
  <si>
    <t xml:space="preserve">教授
研究员
硕士
研究员
</t>
  </si>
  <si>
    <t>0112
外单位
0112
外单位
外单位
外单位</t>
  </si>
  <si>
    <t xml:space="preserve">Failure mechanisms of laminated composites subjected to static indentation </t>
  </si>
  <si>
    <t xml:space="preserve">Composite Structures </t>
  </si>
  <si>
    <t>2006.75.1-4</t>
  </si>
  <si>
    <t>赵松原
黄明恪</t>
  </si>
  <si>
    <t>0121
0121</t>
  </si>
  <si>
    <t>POD降阶算法中对基模态表达的改进</t>
  </si>
  <si>
    <t>200604
EIP06249938497
H</t>
  </si>
  <si>
    <t>张学莹
赵  宁</t>
  </si>
  <si>
    <t>A robust algorithm for moving interface of multi-material fluids based on Riemann solutions</t>
  </si>
  <si>
    <t>Acta Mechanica Sinica</t>
  </si>
  <si>
    <t>2006.22.06</t>
  </si>
  <si>
    <t>多介质流动改进型Level-Set重新初始化方法</t>
  </si>
  <si>
    <t>一种追踪多介质流体界面运动的NND数值模拟方法</t>
  </si>
  <si>
    <t>多流体界面不稳定性的守恒和非守恒高精度数值模拟方法</t>
  </si>
  <si>
    <t>爆炸与冲击</t>
  </si>
  <si>
    <t>EIP06259948961
H</t>
  </si>
  <si>
    <t>张学莹
赵  宁
王春武</t>
  </si>
  <si>
    <t>0121
0121
081</t>
  </si>
  <si>
    <t>可压缩多介质流体数值模拟中的Level Set间断跟踪方法</t>
  </si>
  <si>
    <t>EIP064810278147
H</t>
  </si>
  <si>
    <t>多介质流动数值计算中的界面处理方法</t>
  </si>
  <si>
    <t>高压物理学报</t>
  </si>
  <si>
    <t>2006.20.03</t>
  </si>
  <si>
    <t>朱  君
赵  宁
郑华盛</t>
  </si>
  <si>
    <t>0121
0121
0121</t>
  </si>
  <si>
    <t>一种MWENO谱体积（SVMWENO5）格式</t>
  </si>
  <si>
    <t>EIP064910289405
Z</t>
  </si>
  <si>
    <t>郑华盛
赵  宁</t>
  </si>
  <si>
    <t>非线性双曲型守恒律的高精度MmB差分格式</t>
  </si>
  <si>
    <t>EIP06279979921
H</t>
  </si>
  <si>
    <t>082
0121</t>
  </si>
  <si>
    <t>在8院</t>
  </si>
  <si>
    <t xml:space="preserve">2005.19.28-29  </t>
  </si>
  <si>
    <t>去年W:1000</t>
  </si>
  <si>
    <t xml:space="preserve">High order localized ENO schemes on unstructured meshes for conservation laws </t>
  </si>
  <si>
    <t xml:space="preserve">曾建江
陈文亮 </t>
  </si>
  <si>
    <t>流动数值模拟中一种并行自适应有限元算法</t>
  </si>
  <si>
    <t>EIP063810123291
H</t>
  </si>
  <si>
    <t>论如何提高工程硕士研究生的培养质量</t>
  </si>
  <si>
    <t>南京航空航天大学学报（社科）</t>
  </si>
  <si>
    <t>2006.08.01</t>
  </si>
  <si>
    <t>A fictitious domain/domain decomposition method and its applications</t>
  </si>
  <si>
    <t>EIP6109747672</t>
  </si>
  <si>
    <t>王逸斌
伍贻兆
刘学强</t>
  </si>
  <si>
    <t>辐射及化学非平衡流耦合场计算方法</t>
  </si>
  <si>
    <t>王学德
伍贻兆
夏  健</t>
  </si>
  <si>
    <t>二维热化学非平衡流动的非结构网格DSMC方法及其应用</t>
  </si>
  <si>
    <t>王江峰
伍贻兆</t>
  </si>
  <si>
    <t>三维非结构混合网格区域分解技术</t>
  </si>
  <si>
    <t>EIP064410214483
H</t>
  </si>
  <si>
    <t>王江峰
伍贻兆
余奇华</t>
  </si>
  <si>
    <t>副教授
教授
硕士</t>
  </si>
  <si>
    <t>混合网格化学非平衡绕流通量分裂格式及并行算法</t>
  </si>
  <si>
    <t>中国科学技术大学学报</t>
  </si>
  <si>
    <t>陈永亮
沈宏良
刘  昶</t>
  </si>
  <si>
    <t>博士
副高
正高</t>
  </si>
  <si>
    <t>012
012
012</t>
  </si>
  <si>
    <t>机翼摇晃预测与抑制</t>
  </si>
  <si>
    <t>基于EBA-FLC的飞机急滚机动分支分析与控制</t>
  </si>
  <si>
    <t>EIP06189856472
Z</t>
  </si>
  <si>
    <t>司海青
王同光
成  娟</t>
  </si>
  <si>
    <t>非结构网格上Euler方程的区域分裂算法及并行计算</t>
  </si>
  <si>
    <t>司海青
王同光
宗慧英</t>
  </si>
  <si>
    <t xml:space="preserve">博士
教授
</t>
  </si>
  <si>
    <t xml:space="preserve">0121
0121
</t>
  </si>
  <si>
    <t>腔内平板对空腔自激励振荡的影响及预估振荡频率方程的改进</t>
  </si>
  <si>
    <t>司海青
王同光</t>
  </si>
  <si>
    <t>边界条件对三维空腔流动振荡的影响</t>
  </si>
  <si>
    <t>A fully implicit solver of 3-D Euler equations on multiblock curvilinear grids</t>
  </si>
  <si>
    <t>顾蕴松
明  晓</t>
  </si>
  <si>
    <t>大攻角细长体侧向力的比例控制</t>
  </si>
  <si>
    <t>史志伟
明  晓</t>
  </si>
  <si>
    <t>PIV测量非定常自由来流中的三角翼前缘涡</t>
  </si>
  <si>
    <t>非定常自由来流对静态和俯仰动态三角翼气动特性的影响</t>
  </si>
  <si>
    <t>压电与声光</t>
  </si>
  <si>
    <t>机械科学与技术</t>
  </si>
  <si>
    <t>振动与冲击</t>
  </si>
  <si>
    <t>赵淳生</t>
  </si>
  <si>
    <t>对发展我国超声电机技术的若干建议</t>
  </si>
  <si>
    <t>微电机</t>
  </si>
  <si>
    <t>袁  健</t>
  </si>
  <si>
    <t>常  鸣
袁慎芳</t>
  </si>
  <si>
    <t>刘天健
陈仁文</t>
  </si>
  <si>
    <t>钱默抒
熊  克</t>
  </si>
  <si>
    <t>郭琳琳
唐登斌
刘吉学</t>
  </si>
  <si>
    <t>Evolution analysis of TS wave and high-order harmonic waves in boundary layers</t>
  </si>
  <si>
    <t>EIP06259948862
H</t>
  </si>
  <si>
    <t>刘吉学
唐登斌</t>
  </si>
  <si>
    <t>On nonparallel stability of three-dimensional compressible boundary layers</t>
  </si>
  <si>
    <t xml:space="preserve">On nonparallel stability of three-dimensional compressible boundary layers </t>
  </si>
  <si>
    <t>EIP06069686804</t>
  </si>
  <si>
    <t>赵熙强
唐登斌</t>
  </si>
  <si>
    <t xml:space="preserve">An efficient method for finding the exact solution of nonlinear evolution equations </t>
  </si>
  <si>
    <t>明  晓
顾蕴松</t>
  </si>
  <si>
    <t>教授
副教授</t>
  </si>
  <si>
    <t>Control of Asymmetric Flow Fields of Slender Bodies at High Angle of Attack</t>
  </si>
  <si>
    <t>Chinese Journal of Aeronautics</t>
  </si>
  <si>
    <t>EIP06269964582
Z</t>
  </si>
  <si>
    <t>Flow control and mechanism for slender body at high angle of attack</t>
  </si>
  <si>
    <t>马志华
陈红全
吴晓军</t>
  </si>
  <si>
    <t xml:space="preserve">A Gridless-Finite Volume Hybrid Algorithm for Euler Equations </t>
  </si>
  <si>
    <t>Chinese Jounal of Aeronautics</t>
  </si>
  <si>
    <t>马志华
陈红全</t>
  </si>
  <si>
    <t>单位</t>
  </si>
  <si>
    <t>论文题目</t>
  </si>
  <si>
    <t>刊物、会议名称</t>
  </si>
  <si>
    <t>年、卷、期</t>
  </si>
  <si>
    <t>材料科学与工程学报</t>
  </si>
  <si>
    <t>2006,(1)</t>
  </si>
  <si>
    <t>推进技术</t>
  </si>
  <si>
    <t>Numerical studies of asymmetric vortex flows around a slender body at high angle of attack</t>
  </si>
  <si>
    <t>MODERN PHYSICS LETTERS B</t>
  </si>
  <si>
    <t>Investigation of suitability for the linear superposition model</t>
  </si>
  <si>
    <t>2005.19.28-29</t>
  </si>
  <si>
    <t>2005.12.20
SCI 004QV</t>
  </si>
  <si>
    <t>2006.15.05</t>
  </si>
  <si>
    <t>重庆大学学报(自然科学版)</t>
  </si>
  <si>
    <t>机械工程学报</t>
  </si>
  <si>
    <t>基于LonWorks总线的智能安全传感器的研究与实现</t>
  </si>
  <si>
    <t>FRHPC在冻融与腐蚀共同作用下的强度变化</t>
  </si>
  <si>
    <t>基于通用计算机的超声电机试验用激励信号</t>
  </si>
  <si>
    <t>有限厚中心圆孔板的最大三维应力集中</t>
  </si>
  <si>
    <t>结构寿命指针技术</t>
  </si>
  <si>
    <t>序号</t>
  </si>
  <si>
    <t>姓名</t>
  </si>
  <si>
    <t>职称</t>
  </si>
  <si>
    <t>单位</t>
  </si>
  <si>
    <t>论文题目</t>
  </si>
  <si>
    <t>刊物、会议名称</t>
  </si>
  <si>
    <t>年、卷、期</t>
  </si>
  <si>
    <t>0132</t>
  </si>
  <si>
    <t>0131</t>
  </si>
  <si>
    <t>航空学报</t>
  </si>
  <si>
    <t>0112</t>
  </si>
  <si>
    <t>哈尔滨工业大学学报</t>
  </si>
  <si>
    <t>015</t>
  </si>
  <si>
    <t>014</t>
  </si>
  <si>
    <t>0133</t>
  </si>
  <si>
    <t>W</t>
  </si>
  <si>
    <t>Z</t>
  </si>
  <si>
    <t>H</t>
  </si>
  <si>
    <t>J</t>
  </si>
  <si>
    <t>0111</t>
  </si>
  <si>
    <t>中国机械工程</t>
  </si>
  <si>
    <t>空气动力学学报</t>
  </si>
  <si>
    <t>应用力学学报</t>
  </si>
  <si>
    <t>振动工程学报</t>
  </si>
  <si>
    <t>？</t>
  </si>
  <si>
    <t>南京航空航天大学学报</t>
  </si>
  <si>
    <t>计算力学学报</t>
  </si>
  <si>
    <t>冯  谦
郭万林</t>
  </si>
  <si>
    <t>2006.32.03</t>
  </si>
  <si>
    <t>黄文浩
艾  军
田裕鹏
周克印
董  军</t>
  </si>
  <si>
    <t xml:space="preserve">硕士
教授
副教授
教授
</t>
  </si>
  <si>
    <t>015
015
033
0133
外校</t>
  </si>
  <si>
    <t>粘钢加固结构钢板粘贴质量的检测新方法</t>
  </si>
  <si>
    <t>建筑技术</t>
  </si>
  <si>
    <t>2006.37.06</t>
  </si>
  <si>
    <t>黄文浩
艾  军
田裕鹏</t>
  </si>
  <si>
    <t>硕士
正高
副高</t>
  </si>
  <si>
    <t>015
015
03</t>
  </si>
  <si>
    <t>红外热成像法对粘钢加固结构粘贴质量的检测研究</t>
  </si>
  <si>
    <t>哈尔滨工业大学学报</t>
  </si>
  <si>
    <t>2005.37.SUPPL. 3</t>
  </si>
  <si>
    <t>EIP06209881854</t>
  </si>
  <si>
    <t>去年H：600</t>
  </si>
  <si>
    <t>李飞跃
艾  军
张丽芳</t>
  </si>
  <si>
    <t>硕士
正高
中级</t>
  </si>
  <si>
    <t>015
015
015</t>
  </si>
  <si>
    <t>高强复合玻璃纤维加固混凝土梁有限元分析</t>
  </si>
  <si>
    <t>EIP06209881837</t>
  </si>
  <si>
    <t>王兴林
艾  军
杨  杰</t>
  </si>
  <si>
    <t>基于RBF网络的钢梁的损伤识别数值模拟</t>
  </si>
  <si>
    <t>EIP06209881839</t>
  </si>
  <si>
    <t>教授
教授
教授</t>
  </si>
  <si>
    <t xml:space="preserve">015
015
015
</t>
  </si>
  <si>
    <t xml:space="preserve">Mechanical behavior of composite slabs of ceramic concrete post-poured on prestressed ordinary concrete </t>
  </si>
  <si>
    <t xml:space="preserve">International Symposium on Innovation and Sustainability of Structures in Civil Engineering-Includin Seismic Engineering </t>
  </si>
  <si>
    <t>ISTP BEJ81</t>
  </si>
  <si>
    <t>教授
教授</t>
  </si>
  <si>
    <t>015
外单位
015
外单位
015</t>
  </si>
  <si>
    <t>FREE VIBRATION ANALYSIS OF SHEAR WALLS WITH SHORT PIERS</t>
  </si>
  <si>
    <t>Transactions of Nanjing University of Aeronautics &amp; Astronau</t>
  </si>
  <si>
    <t>2006.23.03</t>
  </si>
  <si>
    <t>EIP065010304808
H</t>
  </si>
  <si>
    <t>黄东升
吴瑾
艾军</t>
  </si>
  <si>
    <t xml:space="preserve">Dynamic nonlinear analysis of Baowen international mansion with viscous dampers </t>
  </si>
  <si>
    <t>黄东升
程文瀼
彭  飞</t>
  </si>
  <si>
    <t xml:space="preserve">正高
正高
</t>
  </si>
  <si>
    <t>短肢剪力墙结构体系的动力学特性分析</t>
  </si>
  <si>
    <t>2005.37.06</t>
  </si>
  <si>
    <t>EIP06069686810</t>
  </si>
  <si>
    <t>顾福平
黄东升</t>
  </si>
  <si>
    <t>硕士
教授</t>
  </si>
  <si>
    <t>015
015</t>
  </si>
  <si>
    <t>EIP06209881852
H</t>
  </si>
  <si>
    <t>硕士
副高</t>
  </si>
  <si>
    <t>EIP06209881892</t>
  </si>
  <si>
    <t>副教授
教授
教授
教授
教授</t>
  </si>
  <si>
    <t>Effect of Fly Ash on Deformation of Roller-Compacted Concrete</t>
  </si>
  <si>
    <t>ACI Materials Journal,</t>
  </si>
  <si>
    <t>2006.105.05</t>
  </si>
  <si>
    <t>W</t>
  </si>
  <si>
    <t>高培伟
卢小琳
闫亚楠
董  波
李小燕</t>
  </si>
  <si>
    <t>副教授
讲师
硕士
硕士
硕士</t>
  </si>
  <si>
    <t>015
06
015
015
015</t>
  </si>
  <si>
    <t>Effect of composite mineral admixtures on restraining alkali-silica reaction</t>
  </si>
  <si>
    <t>Journal of Nanjing University of Aeronautics &amp; Astronautics</t>
  </si>
  <si>
    <t>2006.23.02</t>
  </si>
  <si>
    <t>EIP063710111531
H</t>
  </si>
  <si>
    <t>2006.33.11</t>
  </si>
  <si>
    <t>周克印
周在杞
姚恩涛
马德志</t>
  </si>
  <si>
    <t xml:space="preserve">0133
</t>
  </si>
  <si>
    <t>建筑工程结构无损检测技术</t>
  </si>
  <si>
    <t>化学工业出版社</t>
  </si>
  <si>
    <t>18万/26.7万编著</t>
  </si>
  <si>
    <t xml:space="preserve">教授
</t>
  </si>
  <si>
    <t>教授
博士
硕士</t>
  </si>
  <si>
    <t>0134
0134
0134</t>
  </si>
  <si>
    <t xml:space="preserve">On scattered lamb wave based damage diagnostic method </t>
  </si>
  <si>
    <t>吴  键
袁慎芳
赵  霞
殷  悦
叶伟松</t>
  </si>
  <si>
    <t>博士
教授
博士
硕士
硕士</t>
  </si>
  <si>
    <t>Wireless sensor network node design for structural health monitoring applications</t>
  </si>
  <si>
    <t>2006 Proceedings of the Second International Conference on Smart Materials &amp; Structures in Aerospace Engineering</t>
  </si>
  <si>
    <t>2006.27.09</t>
  </si>
  <si>
    <t>2006.02.02</t>
  </si>
  <si>
    <t>0134
0134</t>
  </si>
  <si>
    <t>无线传感器网络节点的设计和实现</t>
  </si>
  <si>
    <t>仪器仪表学报</t>
  </si>
  <si>
    <t>Damage detection on two-dimensional structure based on lamb waves</t>
  </si>
  <si>
    <t>Smart structures and systems</t>
  </si>
  <si>
    <t>2006.27.05</t>
  </si>
  <si>
    <t>彭  鸽
袁慎芳
徐颖娣</t>
  </si>
  <si>
    <t>博士
教授
硕士</t>
  </si>
  <si>
    <t>硕士
教授</t>
  </si>
  <si>
    <t>基于HHT技术的复合材料结构损伤定位研究</t>
  </si>
  <si>
    <t>博士
教授</t>
  </si>
  <si>
    <t>Developing multi-agent system for large structural damage detection</t>
  </si>
  <si>
    <t>The design of multi-agent system for large engineering health monitoring</t>
  </si>
  <si>
    <t>2006.24.03</t>
  </si>
  <si>
    <t>赵  霞
袁慎芳</t>
  </si>
  <si>
    <t>孙亚杰
袁慎芳
王帮峰</t>
  </si>
  <si>
    <t>博士
教授
副教授</t>
  </si>
  <si>
    <t>Using extreme value theory to recognize damage in composite structure</t>
  </si>
  <si>
    <t>2006.19.03</t>
  </si>
  <si>
    <t>徐  欣
袁慎芳</t>
  </si>
  <si>
    <t>结构健康检测中压电元件的温度补偿方法</t>
  </si>
  <si>
    <t>2006.28.06</t>
  </si>
  <si>
    <t>2006.27.03</t>
  </si>
  <si>
    <t>王桂娜
苏小光</t>
  </si>
  <si>
    <t>中国测试技术</t>
  </si>
  <si>
    <t>2006.32.06</t>
  </si>
  <si>
    <t>韩晶晶
苏小光</t>
  </si>
  <si>
    <t>2006.13.06</t>
  </si>
  <si>
    <t>Fabrication and properties of  antiferroelectric RAINBW actuator</t>
  </si>
  <si>
    <t>Chinese Journal of Mechanical Engineering</t>
  </si>
  <si>
    <t>Experimental study of RAINBOW actuators made of PSZT</t>
  </si>
  <si>
    <t>Study of a reduced and internally biased oxide wafer PZT actuator and its integration with shape memory alloy</t>
  </si>
  <si>
    <t>金属热处理</t>
  </si>
  <si>
    <t>交叉指形电极压电纤维复合材料的优化设计</t>
  </si>
  <si>
    <t>测控用压电纤维复合材料仿真研究</t>
  </si>
  <si>
    <t>测试技术学报</t>
  </si>
  <si>
    <t>基于压电阻抗技术的结构健康检测研究</t>
  </si>
  <si>
    <t>Study Of Rainbow Actuator And Its Integration With SMA</t>
  </si>
  <si>
    <t>Study Of Reduced Composite PZT For Large-Displacement Actuators</t>
  </si>
  <si>
    <t>交叉指型压电纤维复合材料的有限元设计分析</t>
  </si>
  <si>
    <t>Experimental Study of the Structure Health Monitoring Based on Piezoelectric Impedance Technology</t>
  </si>
  <si>
    <t>沈  星
冯  伟</t>
  </si>
  <si>
    <t>副教授
硕士</t>
  </si>
  <si>
    <t>0134
0132
外校</t>
  </si>
  <si>
    <t>2006.17.08-09</t>
  </si>
  <si>
    <t>沈  星
Jae-Hung Han
In Lee</t>
  </si>
  <si>
    <t>沈  星
王鑫伟
In Lee</t>
  </si>
  <si>
    <t xml:space="preserve">副教授
</t>
  </si>
  <si>
    <t>0134
外校
外校</t>
  </si>
  <si>
    <t>2006.15.04</t>
  </si>
  <si>
    <t>沈  星
刘永刚
裘进浩</t>
  </si>
  <si>
    <t>副教授
博士
教授</t>
  </si>
  <si>
    <t>0134
053
0134</t>
  </si>
  <si>
    <t>RAINBOW压电陶瓷与形状记忆合金的集成</t>
  </si>
  <si>
    <t>2006.31.08</t>
  </si>
  <si>
    <t>刘卫民
陈  勇
刘永刚
沈  星</t>
  </si>
  <si>
    <t>硕士
副教授
博士
副教授</t>
  </si>
  <si>
    <t>2006.30.02</t>
  </si>
  <si>
    <t>刘永刚
沈  星
赵东标
陈  勇
裘进浩</t>
  </si>
  <si>
    <t>博士
副教授
教授
副教授
教授</t>
  </si>
  <si>
    <t>053
0134
053
053
0134</t>
  </si>
  <si>
    <t>053
053
053
0134</t>
  </si>
  <si>
    <t>2006.20.增</t>
  </si>
  <si>
    <t>冯  伟
沈  星
裘进浩</t>
  </si>
  <si>
    <t>硕士
副教授
教授</t>
  </si>
  <si>
    <t>International Joint Conference of INABIO/SMEBA 2006</t>
  </si>
  <si>
    <t>沈星
Qing Li
Jianzhong Chai
刘学强
王鑫伟</t>
  </si>
  <si>
    <t>副教授
副教授
教授</t>
  </si>
  <si>
    <t>0134
外校
外校
0121
0132</t>
  </si>
  <si>
    <t>2006.09.21-23</t>
  </si>
  <si>
    <t>第二届中国航空学会青年科技论坛文集</t>
  </si>
  <si>
    <t>沈  星
刘永刚
陈  勇
徐志伟</t>
  </si>
  <si>
    <t>副教授
博士
副教授
副教授</t>
  </si>
  <si>
    <t>0134
053
053
0134</t>
  </si>
  <si>
    <t>高  健
沈  星
裘进浩</t>
  </si>
  <si>
    <t>教授
博士后
博士</t>
  </si>
  <si>
    <t>曾  捷
梁大开</t>
  </si>
  <si>
    <t xml:space="preserve">Application of fiber optical surface plasmon resonance sensor for measuring liquid refractive index </t>
  </si>
  <si>
    <t>Journal of intelligent material systems and structure</t>
  </si>
  <si>
    <t>2006.17.8-9</t>
  </si>
  <si>
    <t>潘晓文
梁大开
李东升</t>
  </si>
  <si>
    <t>博士
教授
博士后</t>
  </si>
  <si>
    <t>石灰改性膨胀土团聚体的试验研究</t>
  </si>
  <si>
    <t>工程勘察</t>
  </si>
  <si>
    <t>2006.00.05</t>
  </si>
  <si>
    <t>张小平
胡明亮
吴庆令
谢仁军</t>
  </si>
  <si>
    <t>副教授
硕士
硕士</t>
  </si>
  <si>
    <t>015
外单位015
015</t>
  </si>
  <si>
    <t>南京地区典型失稳基坑分析及预警系统的探讨</t>
  </si>
  <si>
    <t>岩土工程学报</t>
  </si>
  <si>
    <t>2006.00.S1</t>
  </si>
  <si>
    <t>H</t>
  </si>
  <si>
    <t xml:space="preserve">硕士
副研究员
</t>
  </si>
  <si>
    <t xml:space="preserve">015
015
</t>
  </si>
  <si>
    <t>某二级路稀浆封层混合料配合比设计</t>
  </si>
  <si>
    <t>交通标准化</t>
  </si>
  <si>
    <t>2006.00.Z1</t>
  </si>
  <si>
    <t xml:space="preserve">讲师
教授
教授
</t>
  </si>
  <si>
    <t>015
015
015
外校</t>
  </si>
  <si>
    <t>研究型大学土木工程专业人才培养模式之探索</t>
  </si>
  <si>
    <t>高等建筑教育</t>
  </si>
  <si>
    <t>2006.15.02</t>
  </si>
  <si>
    <t>杨  杰
李爱群
缪长青</t>
  </si>
  <si>
    <t xml:space="preserve">讲师
教授
 </t>
  </si>
  <si>
    <t>BP神经网络在大跨斜拉桥的斜拉索损伤识别中的应用</t>
  </si>
  <si>
    <t>土木工程学报</t>
  </si>
  <si>
    <t>2006.39.05</t>
  </si>
  <si>
    <t>EIP064010141070
Z</t>
  </si>
  <si>
    <t>大跨斜拉桥动力特性的主元特征提取</t>
  </si>
  <si>
    <t>东南大学学报（自然科学版）</t>
  </si>
  <si>
    <t>2006.36.04</t>
  </si>
  <si>
    <t xml:space="preserve">讲师
</t>
  </si>
  <si>
    <t>015
外单位
外单位
外单位</t>
  </si>
  <si>
    <t>旧桥拓宽中拼接方式对旧桥受力状态的影响分析</t>
  </si>
  <si>
    <t>公路交通科技</t>
  </si>
  <si>
    <t>吴  强
程文瀼</t>
  </si>
  <si>
    <t>讲师
教授</t>
  </si>
  <si>
    <t>水平力下板柱结构等代梁等效宽度系数的研究</t>
  </si>
  <si>
    <t>200604
EIP06249938521
H</t>
  </si>
  <si>
    <t xml:space="preserve"> 边梁对板柱结构侧向刚度影响的研究</t>
  </si>
  <si>
    <t>建筑结构</t>
  </si>
  <si>
    <t>2006.36.02</t>
  </si>
  <si>
    <t>板柱结构中柱节点抗震性能的试验研究</t>
  </si>
  <si>
    <t>地震工程与工程振动</t>
  </si>
  <si>
    <t>2006.26.04</t>
  </si>
  <si>
    <t>Depth Prediction of Rain Water on Road Surface Based on Artificial Neural Network</t>
  </si>
  <si>
    <t>EIP063710111530
H</t>
  </si>
  <si>
    <t>肖敏敏
季天剑
肖  鹏
张雪华</t>
  </si>
  <si>
    <t>硕士
中级
副高
副高</t>
  </si>
  <si>
    <t xml:space="preserve">015
015
外校
015
</t>
  </si>
  <si>
    <t>废橡胶粉改性沥青试验研究</t>
  </si>
  <si>
    <t>EIP06209881835</t>
  </si>
  <si>
    <t>招启军</t>
  </si>
  <si>
    <t>夏品奇</t>
  </si>
  <si>
    <t>陈仁良</t>
  </si>
  <si>
    <t>杨卫东</t>
  </si>
  <si>
    <t>卞恩荣</t>
  </si>
  <si>
    <t>奖励金额（税前/元）</t>
  </si>
  <si>
    <t>奖励金额（税后/元）</t>
  </si>
  <si>
    <t xml:space="preserve">刘克龙
姚卫星
穆雪峰 </t>
  </si>
  <si>
    <t>王英玉
姚卫星</t>
  </si>
  <si>
    <t>范  伟
聂  宏</t>
  </si>
  <si>
    <t>聂  宏</t>
  </si>
  <si>
    <t>魏小辉
聂  宏
刘晓民</t>
  </si>
  <si>
    <t>余国林
吴海桥
丁运亮</t>
  </si>
  <si>
    <t>刘  颖
昂海松</t>
  </si>
  <si>
    <t>余雄庆
Du Xiaoping</t>
  </si>
  <si>
    <t>王志瑾
徐庆华</t>
  </si>
  <si>
    <t>臧泽帅
金海波
丁运亮</t>
  </si>
  <si>
    <t>姚卫星</t>
  </si>
  <si>
    <t>王英玉</t>
  </si>
  <si>
    <t>魏小辉</t>
  </si>
  <si>
    <t>丁运亮</t>
  </si>
  <si>
    <t>余雄庆</t>
  </si>
  <si>
    <t>王志瑾</t>
  </si>
  <si>
    <t>金海波</t>
  </si>
  <si>
    <t>陈普会</t>
  </si>
  <si>
    <t xml:space="preserve">
去年H:600</t>
  </si>
  <si>
    <t>去年H:600</t>
  </si>
  <si>
    <t>童明波</t>
  </si>
  <si>
    <t>曾建江</t>
  </si>
  <si>
    <t>周春华</t>
  </si>
  <si>
    <t>唐智礼</t>
  </si>
  <si>
    <t>黄明恪</t>
  </si>
  <si>
    <t>赵  宁</t>
  </si>
  <si>
    <t>郭同庆</t>
  </si>
  <si>
    <t>明  晓</t>
  </si>
  <si>
    <t>陈红全</t>
  </si>
  <si>
    <t>伍贻兆</t>
  </si>
  <si>
    <t>王江峰</t>
  </si>
  <si>
    <t>陈永亮</t>
  </si>
  <si>
    <t>王同光</t>
  </si>
  <si>
    <t>顾蕴松</t>
  </si>
  <si>
    <t>史志伟</t>
  </si>
  <si>
    <t>夏  健</t>
  </si>
  <si>
    <t>王焕瑾</t>
  </si>
  <si>
    <t>王廷春</t>
  </si>
  <si>
    <t>王旭亮</t>
  </si>
  <si>
    <t xml:space="preserve"> ISTP 078FY</t>
  </si>
  <si>
    <t xml:space="preserve">Application of fiber optic surface plasmon resonance sensor for measuring liquid refractive index </t>
  </si>
  <si>
    <t>ISTP 041EK</t>
  </si>
  <si>
    <t>黄  达
吴根兴</t>
  </si>
  <si>
    <t>0122
0122</t>
  </si>
  <si>
    <t>2006.43.05</t>
  </si>
  <si>
    <t>姚  裕
吴洪涛
张召明</t>
  </si>
  <si>
    <t>助研
教授
研究员</t>
  </si>
  <si>
    <t>0122
053
0122</t>
  </si>
  <si>
    <t>并联天平动特性研究</t>
  </si>
  <si>
    <t>张  军
谭俊杰
任登凤</t>
  </si>
  <si>
    <t>0122
021</t>
  </si>
  <si>
    <t>Mechanical characters and electronic structures of compressed C&lt;sub&gt;60&lt;/sub&gt;, C&lt;sub&gt;180&lt;/sub&gt; and C&lt;sub&gt;60&lt;/sub&gt;@C&lt;sub&gt;180&lt;/sub&gt; fullerene molecules</t>
  </si>
  <si>
    <t>2005.21.03</t>
  </si>
  <si>
    <t>蒋彦龙</t>
  </si>
  <si>
    <t>脉管制冷机中的直流流动</t>
  </si>
  <si>
    <t>蒋彦龙
陈国邦
余  刚</t>
  </si>
  <si>
    <t>014
外校
014</t>
  </si>
  <si>
    <t>双向进气结构脉管制冷机直流形成机理</t>
  </si>
  <si>
    <t>200604
EIP06249938504
H</t>
  </si>
  <si>
    <t>蒋彦龙
陈国邦
G.Thummes</t>
  </si>
  <si>
    <t>副高
正高
正高</t>
  </si>
  <si>
    <t>014
外校
外校</t>
  </si>
  <si>
    <t>双向进气结构脉管制冷机稳定特性</t>
  </si>
  <si>
    <t>曹业玲
郭宪民
高  晖</t>
  </si>
  <si>
    <t>中级
副教授
硕士</t>
  </si>
  <si>
    <t>机载蒸发循环制冷系统板翅式蒸发器换热特性</t>
  </si>
  <si>
    <t>200604
EIP06249938505
H</t>
  </si>
  <si>
    <t>曹业玲
夏文庆
余  莉</t>
  </si>
  <si>
    <t>讲师
副教授
副教授</t>
  </si>
  <si>
    <t>余  莉
明  晓
胡  斌</t>
  </si>
  <si>
    <t>014
012
外校</t>
  </si>
  <si>
    <t>降落伞开伞过程的试验研究</t>
  </si>
  <si>
    <t>200604
EIP06249938506
H</t>
  </si>
  <si>
    <t>余  莉
蒋彦龙
李  萍</t>
  </si>
  <si>
    <t xml:space="preserve">副教授
副教授
讲师 </t>
  </si>
  <si>
    <t>014
014
外校</t>
  </si>
  <si>
    <t>电子设备用冷板散热特性的二维数值模拟</t>
  </si>
  <si>
    <t>陈维建
张大林</t>
  </si>
  <si>
    <t>博士
副高</t>
  </si>
  <si>
    <t>2005.20.06</t>
  </si>
  <si>
    <t>余  刚
余  奇
蒋彦龙
曾克思</t>
  </si>
  <si>
    <t>副高
中级
副高
硕士</t>
  </si>
  <si>
    <t>014
外校
014
014</t>
  </si>
  <si>
    <t>Characteristics of NO reduction with non-thermal plasma</t>
  </si>
  <si>
    <t>Journal of Environmental Sciences</t>
  </si>
  <si>
    <t>2005.17.04</t>
  </si>
  <si>
    <t>余  刚
余  奇
曾克思
翟晓东</t>
  </si>
  <si>
    <t>副高
中级
硕士
中级</t>
  </si>
  <si>
    <t>014
外校
014
外校</t>
  </si>
  <si>
    <t>Synergistic removal of nitrogen monoxide by non-thermal plasma and catalyst simultaneously</t>
  </si>
  <si>
    <t>2005.17.05</t>
  </si>
  <si>
    <t>宋保银</t>
  </si>
  <si>
    <t>刘卫华</t>
  </si>
  <si>
    <t>蒋福根</t>
  </si>
  <si>
    <t>曹业玲</t>
  </si>
  <si>
    <t>余  莉</t>
  </si>
  <si>
    <t>张大林</t>
  </si>
  <si>
    <t>余  刚</t>
  </si>
  <si>
    <t>余红发
孙  伟
张云升
黄东升</t>
  </si>
  <si>
    <t>余红发</t>
  </si>
  <si>
    <t>王珊珊
艾  军
周克印
田裕鹏
王  军</t>
  </si>
  <si>
    <t>艾  军</t>
  </si>
  <si>
    <t>吴  瑾
刘翠兰
祁学仁</t>
  </si>
  <si>
    <t>吴  瑾</t>
  </si>
  <si>
    <t>黄东升
刘世美
华新钰
刘俊龙
艾  军</t>
  </si>
  <si>
    <t>黄东升</t>
  </si>
  <si>
    <t>曾  浩
张雪华</t>
  </si>
  <si>
    <t>张雪华</t>
  </si>
  <si>
    <t>高培伟
吴胜兴
林萍华
吴中如
唐明述</t>
  </si>
  <si>
    <t>高培伟</t>
  </si>
  <si>
    <t>石  长
赵新铭</t>
  </si>
  <si>
    <t>赵新铭</t>
  </si>
  <si>
    <t>张小平
施  斌</t>
  </si>
  <si>
    <t>张小平</t>
  </si>
  <si>
    <t>张海英
张雪华
肖  鹏</t>
  </si>
  <si>
    <t>杨  杰
艾  军
黄东升
戈  立</t>
  </si>
  <si>
    <t>杨  杰</t>
  </si>
  <si>
    <t>张丽芳
郭  涛
吴文涛
叶见曙</t>
  </si>
  <si>
    <t>张丽芳</t>
  </si>
  <si>
    <t>吴  强
程文瀼</t>
  </si>
  <si>
    <t>吴  强</t>
  </si>
  <si>
    <t>季天剑
安景峰
何申明
李春雷</t>
  </si>
  <si>
    <t>季天剑</t>
  </si>
  <si>
    <t>程  晔
艾  军</t>
  </si>
  <si>
    <t>程  晔</t>
  </si>
  <si>
    <t>高俊启
施  斌
张  巍
朱  虹</t>
  </si>
  <si>
    <t>高俊启</t>
  </si>
  <si>
    <t>唐  敢
王法武</t>
  </si>
  <si>
    <t>唐  敢</t>
  </si>
  <si>
    <t xml:space="preserve">夏逸鸣
王小乾 </t>
  </si>
  <si>
    <t>夏逸鸣</t>
  </si>
  <si>
    <t>解建光</t>
  </si>
  <si>
    <t>耿  飞
秦鸿根
金志强</t>
  </si>
  <si>
    <t>耿  飞</t>
  </si>
  <si>
    <t>2003.24.03</t>
  </si>
  <si>
    <t>2003年Z:2000</t>
  </si>
  <si>
    <t>腐蚀环境下LC4铝合金疲劳损伤累积规律研究</t>
  </si>
  <si>
    <t>利用FIR滤波器生成随机振动试验驱动信号的新方法</t>
  </si>
  <si>
    <t>韩  东
高  正
王浩文
李昕柏</t>
  </si>
  <si>
    <t>高  正</t>
  </si>
  <si>
    <t>郭广利
高  正
孙传伟</t>
  </si>
  <si>
    <t>小计</t>
  </si>
  <si>
    <t>航空宇航学院2006年学术论文清单（015）</t>
  </si>
  <si>
    <t>陈卫东
容启亮
郑其伟</t>
  </si>
  <si>
    <t>副教授
教授
副教授</t>
  </si>
  <si>
    <t>0131
外校
外校</t>
  </si>
  <si>
    <t>A learning scheme for low-speed precision tracking control of hybrid stepping motors</t>
  </si>
  <si>
    <t>IEEE/ASME Transactions on Mechatronics</t>
  </si>
  <si>
    <t>2006.11.03</t>
  </si>
  <si>
    <t>2006.06
SCI 058ZX
W</t>
  </si>
  <si>
    <t>王  彤
张令弥
邵姗姗</t>
  </si>
  <si>
    <t>模态测试与分析软件中的通用文件读写接口设计</t>
  </si>
  <si>
    <t>2006.25.06</t>
  </si>
  <si>
    <t>王  彤
张令弥</t>
  </si>
  <si>
    <t>运行模态分析的频域空间域分解法及其应用</t>
  </si>
  <si>
    <t>200601
EIP06189856482
Z</t>
  </si>
  <si>
    <t>王  彤
张令弥
田村幸雄</t>
  </si>
  <si>
    <t>An operational modal analysis method in frequency and spatial domain</t>
  </si>
  <si>
    <t>地球工程与工程振动</t>
  </si>
  <si>
    <t>2005.04.02</t>
  </si>
  <si>
    <t>冷小磊
孟  光
张  韬
方  同</t>
  </si>
  <si>
    <t>副教授
教授
副研
教授</t>
  </si>
  <si>
    <t>考虑随机扰动时裂纹转子系统的分叉与混沌特性</t>
  </si>
  <si>
    <t xml:space="preserve">Bifurcation and chaos response of a cracked rotor with random disturbance </t>
  </si>
  <si>
    <t>JOURNAL OF SOUND AND VIBRATION</t>
  </si>
  <si>
    <t>2007.299.03</t>
  </si>
  <si>
    <t xml:space="preserve">2007.01
SCI 107GY
EIP064410212340
W </t>
  </si>
  <si>
    <t>冷小磊
孟  光
赵三星
荆建平</t>
  </si>
  <si>
    <t>副教授
教授
副教授
副教授</t>
  </si>
  <si>
    <t>气流激振力作用下碰磨转子的分叉现象</t>
  </si>
  <si>
    <t>汽轮机技术</t>
  </si>
  <si>
    <t>2006.48.01</t>
  </si>
  <si>
    <t>史东锋</t>
  </si>
  <si>
    <t>Sensorless speed measurement of induction motor using Hilbert transform and interpolated fast Fourier transform</t>
  </si>
  <si>
    <t>Ieee Transactions on Instrumentation and Measurement</t>
  </si>
  <si>
    <t>2006.55.01</t>
  </si>
  <si>
    <t>2006.02
SCI 015ET
EIP06079693351
W</t>
  </si>
  <si>
    <t>佘崇民
郭万林
张  斌
孟  波</t>
  </si>
  <si>
    <t>出版时间及收录情况</t>
  </si>
  <si>
    <t>教授
院士
副教授
教授</t>
  </si>
  <si>
    <t>015
外校
外校
015</t>
  </si>
  <si>
    <t>膨胀剂和纤维及其复合对混凝土抗冻性的影响</t>
  </si>
  <si>
    <t>南京航空航天大学学报</t>
  </si>
  <si>
    <t>2006.38.02</t>
  </si>
  <si>
    <t>200604
EIP06249938518
H</t>
  </si>
  <si>
    <t>余红发
刘俊龙
李美丹
翁智财
陈浩宇</t>
  </si>
  <si>
    <t>教授
副教授
硕士
硕士
硕士</t>
  </si>
  <si>
    <t>0111
0111
外单位
0111</t>
  </si>
  <si>
    <t>旋翼机总体设计的几个问题</t>
  </si>
  <si>
    <t>航空科学技术</t>
  </si>
  <si>
    <t xml:space="preserve">朱清华
张呈林
倪先平
王华明 </t>
  </si>
  <si>
    <t>博士
教授
研究员
教授</t>
  </si>
  <si>
    <t>改进遗传算法的纵列式直升机总体参数优化设计</t>
  </si>
  <si>
    <t>200602
EIP06189856545
H</t>
  </si>
  <si>
    <t>邵  松
朱清华
张呈林
刘  勇</t>
  </si>
  <si>
    <t>硕士
博士
教授
讲师</t>
  </si>
  <si>
    <t>0111
0111
0111
0111</t>
  </si>
  <si>
    <t>混沌理论在尾桨气动噪声信号分析中的应用</t>
  </si>
  <si>
    <t>0111
外校</t>
  </si>
  <si>
    <t>A full-span free-wake model using circular-arc vortex elements and incorporating rotor trim analysis</t>
  </si>
  <si>
    <t>PROCEEDINGS OF THE INSTITUTION OF MECHANICAL ENGINEERS PART G-JOURNAL OF AEROSPACE ENGINEERING</t>
  </si>
  <si>
    <t>2006.220.G2</t>
  </si>
  <si>
    <t xml:space="preserve">
2006.04
SCI 046OV
W</t>
  </si>
  <si>
    <t>赵景根
徐国华
招启军</t>
  </si>
  <si>
    <t>博士
教授
讲师</t>
  </si>
  <si>
    <t>基于自由尾迹分析的直升机旋翼下洗流场计算方法</t>
  </si>
  <si>
    <t>兵工学报</t>
  </si>
  <si>
    <t>200601
EIP06219897275
H</t>
  </si>
  <si>
    <t>李春华
徐国华</t>
  </si>
  <si>
    <t>悬停和前飞状态下旋翼在导弹发射线上的诱导影响计算</t>
  </si>
  <si>
    <t>2005.23.04</t>
  </si>
  <si>
    <t>EIP06129772604
Z</t>
  </si>
  <si>
    <t>王  海
徐国华</t>
  </si>
  <si>
    <t>直升机旋翼瞬态气动响应分析的一个高效方法</t>
  </si>
  <si>
    <t>0111
0111
外校</t>
  </si>
  <si>
    <t>New Hybrid Method for Predicting the Flowfields of Helicopter rotors</t>
  </si>
  <si>
    <t>2006.43.02</t>
  </si>
  <si>
    <t>200603-04
SCI 036LD
EIP06209875509
W</t>
  </si>
  <si>
    <t>招启军
徐国华</t>
  </si>
  <si>
    <t>基于Navier-Stokes方程/自由尾迹/全位势方程的旋翼流场模拟混合方法</t>
  </si>
  <si>
    <t>200603
EIP06239925698
Z</t>
  </si>
  <si>
    <t>招启军
徐国华
王适存</t>
  </si>
  <si>
    <t>基于CFD/Kirchhoff方法的直升机旋翼高速脉冲噪声模拟分析</t>
  </si>
  <si>
    <t>计算物理</t>
  </si>
  <si>
    <t>2006.23.02</t>
  </si>
  <si>
    <t>200603
EIP06219897546
H</t>
  </si>
  <si>
    <t>基于高阶逆风通量差分裂格式的直升机旋翼前飞流场模拟</t>
  </si>
  <si>
    <t>基于嵌套网格和计入尾迹影响的直升机旋翼流场数值模拟</t>
  </si>
  <si>
    <t>EI06069686795</t>
  </si>
  <si>
    <t>Conservative Difference Scheme Based on Numerical Analysis for Nonlinear Schrodinger equation</t>
  </si>
  <si>
    <t>Transactions of Nanjing University of Aeronautics and Astronautics</t>
  </si>
  <si>
    <t>EIP063710111526
H</t>
  </si>
  <si>
    <t>王廷春
张鲁明</t>
  </si>
  <si>
    <t>0121
081</t>
  </si>
  <si>
    <t>New Conservative Schemes for Regularized Long Wave Equation</t>
  </si>
  <si>
    <t>Numerical mathematics A Journal of Chinese University</t>
  </si>
  <si>
    <t>求解广义正则长波方程的守恒差分格式</t>
  </si>
  <si>
    <t>应用数学学报</t>
  </si>
  <si>
    <t>2006.29.06</t>
  </si>
  <si>
    <t>对称正则长波方程的拟紧致守恒差分逼近</t>
  </si>
  <si>
    <t>数学物理学报</t>
  </si>
  <si>
    <t>2006.26.07</t>
  </si>
  <si>
    <t>王旭亮
谷  安</t>
  </si>
  <si>
    <t>博士
讲师</t>
  </si>
  <si>
    <t>0121
052</t>
  </si>
  <si>
    <t>Motion Analysis of Taper Machining Using Four-Axis WEDM Maching Tool</t>
  </si>
  <si>
    <t>EIP063710111536
H</t>
  </si>
  <si>
    <t>EIP06229912442
H</t>
  </si>
  <si>
    <t>EIP06259948861
H</t>
  </si>
  <si>
    <t>EIP065010304598
H</t>
  </si>
  <si>
    <t>200604
SCI 034XQ
EIP06159812554
W</t>
  </si>
  <si>
    <t>ISTP 034XQ</t>
  </si>
  <si>
    <t>200603
EIP06239925308
Z</t>
  </si>
  <si>
    <t xml:space="preserve">于明礼
文  浩
胡海岩 </t>
  </si>
  <si>
    <t>EIP064810278299
Z</t>
  </si>
  <si>
    <t>在5院</t>
  </si>
  <si>
    <t>2006.09
SCI 061AU
EIP06269960460
W</t>
  </si>
  <si>
    <t>2006.10
SCI 082PN
EIP063810119535
W</t>
  </si>
  <si>
    <t>2006.08
SCI 101NY
EIP064510224663
W</t>
  </si>
  <si>
    <t>2006.10
SCI 082PN
EIP063810119536
W</t>
  </si>
  <si>
    <t>王  唯
夏品奇
刘朝勇</t>
  </si>
  <si>
    <t xml:space="preserve">副教授
</t>
  </si>
  <si>
    <t>袁  健
Paul Roschke</t>
  </si>
  <si>
    <t>61.1万/70万编著</t>
  </si>
  <si>
    <t xml:space="preserve">教授
</t>
  </si>
  <si>
    <t>张呈林
郭才根</t>
  </si>
  <si>
    <t>直升机总体设计</t>
  </si>
  <si>
    <t>ISBN 7-118-04648-5</t>
  </si>
  <si>
    <t>ISBN 7-5025-8366-1</t>
  </si>
  <si>
    <t>2006.27.06</t>
  </si>
  <si>
    <t>2006.36.06</t>
  </si>
  <si>
    <t>2006.00.04</t>
  </si>
  <si>
    <t>ISTP 004QV</t>
  </si>
  <si>
    <t>ISTP BFD79</t>
  </si>
  <si>
    <t xml:space="preserve">Characterisation of particle dampers using restoring force surface technique </t>
  </si>
  <si>
    <t xml:space="preserve">6th International Conference on Structural Dynamics </t>
  </si>
  <si>
    <t>ISTP BFE37</t>
  </si>
  <si>
    <t>ISTP BDY24</t>
  </si>
  <si>
    <t>Mini-driver based on CPLD for ultrasonic motor</t>
  </si>
  <si>
    <t xml:space="preserve">2005 IEEE International Ultrasonics Symposium </t>
  </si>
  <si>
    <t>ISTP 078FY</t>
  </si>
  <si>
    <t xml:space="preserve">1st International Symposium on Smart Materials for Engineering and Biomedical Applications </t>
  </si>
  <si>
    <t xml:space="preserve">Damage detection on two-dimensional structure based on active Lamb waves </t>
  </si>
  <si>
    <t>3rd International Conference on Earthquake Engineering</t>
  </si>
  <si>
    <t>沈  星
王鑫伟</t>
  </si>
  <si>
    <t>0134
0132</t>
  </si>
  <si>
    <t xml:space="preserve">Experimental study on RAINBOW actuators made of PSZT </t>
  </si>
  <si>
    <t xml:space="preserve">Design, testing and modeling of a magnetorheological damper with stepped restoring torque </t>
  </si>
  <si>
    <t>9th International Conference on Electorheological (ER) Fluids and Magnetorheological (MR)</t>
  </si>
  <si>
    <t>ISTP BFJ36</t>
  </si>
  <si>
    <t xml:space="preserve">Investigation of suitability for the linear superposition model </t>
  </si>
  <si>
    <t>An energy analysis of amplitude death of a pair of oscillators with delayed coupling</t>
  </si>
  <si>
    <t>5th International Conference on Multibody Systems, Nonlinear Dynamics, and Control</t>
  </si>
  <si>
    <t>胡海岩
王立峰</t>
  </si>
  <si>
    <t>0131
0133</t>
  </si>
  <si>
    <t>Dynamic problems of single-walled carbon nanotubes</t>
  </si>
  <si>
    <t>1st International Conference on Computational Methods (ICCM04)</t>
  </si>
  <si>
    <t>郑世杰</t>
  </si>
  <si>
    <t>A novel Fe model for the active control of FGM plates with integrated piezoelectric sensors and actuators</t>
  </si>
  <si>
    <t>2006.36.10</t>
  </si>
  <si>
    <t>朱  华
陈  超
赵淳生</t>
  </si>
  <si>
    <t>陈  超</t>
  </si>
  <si>
    <t>裘进浩
Gael Sebald
Makoto Yoshida
Daniel Guyomar
Kaori Yuse</t>
  </si>
  <si>
    <t xml:space="preserve">教授
</t>
  </si>
  <si>
    <t xml:space="preserve">0134
</t>
  </si>
  <si>
    <t>其中获奖
论文/著作（篇）</t>
  </si>
  <si>
    <t>航空宇航学院2006年发表论文/著作情况汇总表</t>
  </si>
  <si>
    <t>奖励金额
（税前/元）</t>
  </si>
  <si>
    <t xml:space="preserve">2006 the Fourth China-Japan-Korea Joint Symposium on Optimization of Structural and Mechanical Systems </t>
  </si>
  <si>
    <t>聂  毅
余雄庆</t>
  </si>
  <si>
    <t>翼面隐身结构在飞航导弹模型上的数值仿真研究</t>
  </si>
  <si>
    <t>翼面隐身结构电磁散射特性稳健优化设计研究</t>
  </si>
  <si>
    <t>2006航空宇航科学与技术全国博士论坛飞行器设计与力学分论坛</t>
  </si>
  <si>
    <t>邓海强
余雄庆</t>
  </si>
  <si>
    <t>太阳能飞机的现状和发展趋势</t>
  </si>
  <si>
    <t>李军府
余雄庆</t>
  </si>
  <si>
    <t>面向机翼气动外形优化的二级优化方法</t>
  </si>
  <si>
    <t>航空计算技术</t>
  </si>
  <si>
    <t>雍明培
余雄庆</t>
  </si>
  <si>
    <t>基于模块化产品平台的飞机族设计技术探讨</t>
  </si>
  <si>
    <t>王小妮
余雄庆</t>
  </si>
  <si>
    <t>2005.31.12</t>
  </si>
  <si>
    <t>EIP06109748020</t>
  </si>
  <si>
    <t>V-型皱褶夹芯板与隔声性能实验</t>
  </si>
  <si>
    <t>王  薇
王志瑾</t>
  </si>
  <si>
    <t>M-型皱褶芯材当量弹性常数的数值研究</t>
  </si>
  <si>
    <t>二十一世纪航空科学技术发展与前景高峰论坛中国宇航学会第二届学术年会</t>
  </si>
  <si>
    <t>V-型皱褶芯材当量弹性常数的数值研究</t>
  </si>
  <si>
    <t>第二届江苏省固体力学学术年会会议论文集</t>
  </si>
  <si>
    <t>沈海军</t>
  </si>
  <si>
    <t>Compressive and tensile properties of Ar filled carbon nano-peapods</t>
  </si>
  <si>
    <t>Materials Letters</t>
  </si>
  <si>
    <t>2007.61.02</t>
  </si>
  <si>
    <t>EIP064910283723
W</t>
  </si>
  <si>
    <t>The Compressive Mechanical Properties of C60 and endohedral M@C60(M=Si,Ge) fullerene molecules</t>
  </si>
  <si>
    <t xml:space="preserve">Materials Letters </t>
  </si>
  <si>
    <t>2006.60.16</t>
  </si>
  <si>
    <t>Geometrical deformation and failure behavior of C60 diamer under applied external electric field</t>
  </si>
  <si>
    <t>Molecular Simulation</t>
  </si>
  <si>
    <t>2006.32.01</t>
  </si>
  <si>
    <t>200601
SCI 034EE
EIP06169830813
W</t>
  </si>
  <si>
    <t xml:space="preserve">Tensile Properties and Electronic Structures of C240 Nanotube and 4C60 Fullerene Polymers. </t>
  </si>
  <si>
    <t>Transactions of Nanjing University of Aeronautics and Astronautics</t>
  </si>
  <si>
    <t>2005.22.04</t>
  </si>
  <si>
    <t>Genetic algorithm with an improved fitness function for (N)ARX modelling</t>
  </si>
  <si>
    <t>Mechanical Systems and Signal Processing</t>
  </si>
  <si>
    <t>Cylinder type non-contact ultrasonic motor</t>
  </si>
  <si>
    <t xml:space="preserve">Ultrasonics </t>
  </si>
  <si>
    <t>Research on the ultrasonic motor driver based on LC resonant</t>
  </si>
  <si>
    <t>2005.25.23</t>
  </si>
  <si>
    <t>沈  星
冯  伟
Lee,In</t>
  </si>
  <si>
    <t xml:space="preserve">副教授
硕士
</t>
  </si>
  <si>
    <t>0134
0134
外校</t>
  </si>
  <si>
    <t>Large-displacement PZT piezoelectrics with composite structure</t>
  </si>
  <si>
    <t>EIP06049663968</t>
  </si>
  <si>
    <t>Some key techniques in design of brush type ultrasonic motor using longitudinal and torsional vibration modes</t>
  </si>
  <si>
    <t>2005.24.06</t>
  </si>
  <si>
    <t>Optimal fuzzy control of a semi-active suspension of full-vehicle model</t>
  </si>
  <si>
    <t>2005.18.04</t>
  </si>
  <si>
    <t>2006.16.01</t>
  </si>
  <si>
    <t xml:space="preserve">于明礼
胡海岩 </t>
  </si>
  <si>
    <t>博士
正高</t>
  </si>
  <si>
    <t>Active flutter suppression of an airfoil model using ultrasonic motor</t>
  </si>
  <si>
    <t>EIP06079701630</t>
  </si>
  <si>
    <t>2005.18.02</t>
  </si>
  <si>
    <t>Postbuckling of carbon nanotubes subjected to cyclic load</t>
  </si>
  <si>
    <t>Acta Mechanica Solida Sinica</t>
  </si>
  <si>
    <t>EIP06089710091</t>
  </si>
  <si>
    <t>Equation of motion for novel friction pendulum system with dual rollers</t>
  </si>
  <si>
    <t>Optimal performance of thermoelectric refrigeration system using entropy generation minimization method</t>
  </si>
  <si>
    <t>Numerical simulation of ice accretion on airfoils</t>
  </si>
  <si>
    <t>Elastodynamic problems by numerical hybrid method of particular solution BE and FE</t>
  </si>
  <si>
    <t>Testing research of SFRC pavement and stress checking</t>
  </si>
  <si>
    <t>单位</t>
  </si>
  <si>
    <t>SCI</t>
  </si>
  <si>
    <t>ISTP</t>
  </si>
  <si>
    <t>W</t>
  </si>
  <si>
    <t>EI</t>
  </si>
  <si>
    <t>H</t>
  </si>
  <si>
    <t>J</t>
  </si>
  <si>
    <t>去年H:600</t>
  </si>
  <si>
    <t>教授
博士
教授</t>
  </si>
  <si>
    <t>教授
硕士
硕士
硕士</t>
  </si>
  <si>
    <t>0133
0133
0133
0133</t>
  </si>
  <si>
    <t>基础力学网上实验教学管理系统的设计和开发</t>
  </si>
  <si>
    <t>实验技术与管理</t>
  </si>
  <si>
    <t>程  娟
邓宗白</t>
  </si>
  <si>
    <t>理论力学的主动教学模式探讨</t>
  </si>
  <si>
    <t>力学与实践</t>
  </si>
  <si>
    <t>一种新型双磙子FPS隔振系统的动力学模型</t>
  </si>
  <si>
    <t>地震工程与工程振动</t>
  </si>
  <si>
    <t>基于IPC机的热水器/两用炉综合性能检测系统</t>
  </si>
  <si>
    <t>自动化仪表</t>
  </si>
  <si>
    <t>微小气体流量检测技术的研究</t>
  </si>
  <si>
    <t>基于IPC的自动配气装置中的软件开发</t>
  </si>
  <si>
    <t>高工
教授
高实师</t>
  </si>
  <si>
    <t>金属结构损伤复合材料微波修复的试验研究</t>
  </si>
  <si>
    <t xml:space="preserve">王立峰
胡海岩
郭万林 </t>
  </si>
  <si>
    <t>Validation of the Non-local Elastic Shell Model for Studying Longitudinal Waves in Single-walled Carbon Nanotubes</t>
  </si>
  <si>
    <t>教授
硕士
博士
硕士
硕士</t>
  </si>
  <si>
    <t>袁慎芳
梁大开
石立华
赵  霞
吴  键</t>
  </si>
  <si>
    <t>教授
教授
教授
博士
博士</t>
  </si>
  <si>
    <t>0134
0134
0134
0134</t>
  </si>
  <si>
    <t>Distributed structural health monitoring technology for large engineering structure</t>
  </si>
  <si>
    <t>袁慎芳
彭  鸽
余振华</t>
  </si>
  <si>
    <t>吴  键
袁慎芳</t>
  </si>
  <si>
    <t>彭  鸽
袁慎芳</t>
  </si>
  <si>
    <t>基于主动Lamb波技术中的传感元件优化布置研究</t>
  </si>
  <si>
    <t>基于三维弹性理论的碳纤维板中Lamb波建模</t>
  </si>
  <si>
    <t>梁大开
李东升
潘晓文</t>
  </si>
  <si>
    <t>Simulations of transonic inviscid flows over airfoils using meshfree adaptive algorithm</t>
  </si>
  <si>
    <t xml:space="preserve">Simulations of transonic inviscid flows over airfoils using meshfree adaptive algorithm </t>
  </si>
  <si>
    <t>EIP06129772479</t>
  </si>
  <si>
    <t>饶  玲
陈红全</t>
  </si>
  <si>
    <t>2007.08.02</t>
  </si>
  <si>
    <t>EIP065110326580
W</t>
  </si>
  <si>
    <t>周春华</t>
  </si>
  <si>
    <t>600
在五院</t>
  </si>
  <si>
    <t>2000
在五院</t>
  </si>
  <si>
    <t>唐登斌</t>
  </si>
  <si>
    <t>郭勤涛</t>
  </si>
  <si>
    <t>2006.21.06</t>
  </si>
  <si>
    <t>2006.38.05</t>
  </si>
  <si>
    <t>副教授
硕士
硕士</t>
  </si>
  <si>
    <t>王帮峰
李  迎
施益峰</t>
  </si>
  <si>
    <t>王帮峰
李  迎
蒋雅娜</t>
  </si>
  <si>
    <t>053
0134</t>
  </si>
  <si>
    <t>博士
副教授</t>
  </si>
  <si>
    <t>王义昌
王帮峰</t>
  </si>
  <si>
    <t>Experimental Research on the Thermoelectric Characteristic of Thermoelectric Power for Piezoelectric Micro-Jet Actuator</t>
  </si>
  <si>
    <t>副教授       
教授</t>
  </si>
  <si>
    <t>Unsteady Rolling Moment Characteristics for Fighter Oscillating with Large Yawing-Rolling Coupled Motion</t>
  </si>
  <si>
    <t>助研
教授
讲师</t>
  </si>
  <si>
    <t>0122
外校
外校</t>
  </si>
  <si>
    <t>副油箱从机翼分离流场的数值模拟</t>
  </si>
  <si>
    <t>自然科学进展</t>
  </si>
  <si>
    <t>王成鹏
张堃元
程克明</t>
  </si>
  <si>
    <t>王成鹏
张堃元</t>
  </si>
  <si>
    <t>助研
教授</t>
  </si>
  <si>
    <t>非对称来流下带隔板的二维短隔离段研究</t>
  </si>
  <si>
    <t>非对称来流隔离段流动特性研究</t>
  </si>
  <si>
    <t>张红英
童明波</t>
  </si>
  <si>
    <t>封包绳提前断裂时主伞与伞舱口碰撞分析</t>
  </si>
  <si>
    <t>弹道学报</t>
  </si>
  <si>
    <t>Mesh adaptation technique via a posterior error estimate for incompressible Navier-Stokes equations</t>
  </si>
  <si>
    <t>Mesh free adaptive algorithm for solving Euler equations on structured grid points</t>
  </si>
  <si>
    <t>错误</t>
  </si>
  <si>
    <t>Design of attitude control system based on neural network to unmanned helicopter</t>
  </si>
  <si>
    <t>Predications of structural weight for high aspect ratio joined-wings</t>
  </si>
  <si>
    <t>2005.22.06</t>
  </si>
  <si>
    <t>隔离段进口非对称来流对激波串结构的影响</t>
  </si>
  <si>
    <t>0122
021
0122</t>
  </si>
  <si>
    <t>Pressure Distribution Measurements in Scramjet Isolator under Asymmetric Supersonic Flow (AIAA 2006-818)</t>
  </si>
  <si>
    <t>Aeros.Sci.Meet.Exhib.Meet.Pap.
(44th AIAA Aerospace Sciences Meeting and Exhibit)</t>
  </si>
  <si>
    <t>张恒萍
袁慎芳</t>
  </si>
  <si>
    <t>无人机院</t>
  </si>
  <si>
    <t>宇航学报</t>
  </si>
  <si>
    <t>计测技术</t>
  </si>
  <si>
    <t>实验力学</t>
  </si>
  <si>
    <t>仪器仪表用户</t>
  </si>
  <si>
    <t>机械工程材料</t>
  </si>
  <si>
    <t>航空宇航学院2006年学术论文清单（014）</t>
  </si>
  <si>
    <t>航空宇航学院2006年学术论文清单（0134）</t>
  </si>
  <si>
    <t>航空宇航学院2006年学术论文清单（0133）</t>
  </si>
  <si>
    <t>航空宇航学院2006年学术论文清单（0131）</t>
  </si>
  <si>
    <t>航空宇航学院2006年学术论文清单（0112）</t>
  </si>
  <si>
    <t>航空宇航学院2006年学术论文清单（0111）</t>
  </si>
  <si>
    <t>2006.24.01</t>
  </si>
  <si>
    <t>2006.27.01</t>
  </si>
  <si>
    <t>Journal of Aircraft</t>
  </si>
  <si>
    <t>2006.28.04</t>
  </si>
  <si>
    <t>2006.17.04</t>
  </si>
  <si>
    <t>2005.37.06</t>
  </si>
  <si>
    <t>2006.38.01</t>
  </si>
  <si>
    <t>2006.19.01</t>
  </si>
  <si>
    <t>2006.43.06</t>
  </si>
  <si>
    <t xml:space="preserve">2006 Proceedings of the Second International Conference on Smart Materials &amp; Structures in Aerospace Engineering </t>
  </si>
  <si>
    <t>基于固体壳单元的功能梯度材料板壳主动控制模拟仿真</t>
  </si>
  <si>
    <t>2006.00.13</t>
  </si>
  <si>
    <t>2006.13.03</t>
  </si>
  <si>
    <t>2006.26.03</t>
  </si>
  <si>
    <t>无人机大气数据高速检测系统的设计</t>
  </si>
  <si>
    <t>宇航计测技术</t>
  </si>
  <si>
    <t>MCS-51单片机与GPS-OEM板的串行数据通讯的实现</t>
  </si>
  <si>
    <t>无人机大气数据检测系统的设计</t>
  </si>
  <si>
    <t>桂林电子工业学院学报</t>
  </si>
  <si>
    <t>智能微尘技术的发展及应用</t>
  </si>
  <si>
    <t>基于粗糙集和相似度量的CBR检索方法</t>
  </si>
  <si>
    <t>计算机工程与应用</t>
  </si>
  <si>
    <t xml:space="preserve">0134
0134
</t>
  </si>
  <si>
    <t>2006.26.12</t>
  </si>
  <si>
    <t xml:space="preserve"> 一种微型柱体超声电机的研究</t>
  </si>
  <si>
    <t xml:space="preserve"> 中国电机工程学报</t>
  </si>
  <si>
    <t>出版时间及收录情况</t>
  </si>
  <si>
    <t>航空维修与工程</t>
  </si>
  <si>
    <t xml:space="preserve">武汉大学研究生院学报 </t>
  </si>
  <si>
    <t>ISTP BET51</t>
  </si>
  <si>
    <t>101号</t>
  </si>
  <si>
    <t>计算机技术与发展</t>
  </si>
  <si>
    <t>EIP06069679145</t>
  </si>
  <si>
    <t>去年H：600</t>
  </si>
  <si>
    <t>去年SCI：5000</t>
  </si>
  <si>
    <t>去年H:600</t>
  </si>
  <si>
    <t>EIP064410214487
H</t>
  </si>
  <si>
    <t>EIP06259948672
Z</t>
  </si>
  <si>
    <t>EIP06279979732
J</t>
  </si>
  <si>
    <t>2005.12
SCI 004QV</t>
  </si>
  <si>
    <t>EIP06069686802</t>
  </si>
  <si>
    <t>EIP06089715612</t>
  </si>
  <si>
    <t>去年Z：2000</t>
  </si>
  <si>
    <t>EIP06049654720</t>
  </si>
  <si>
    <t>EIP06049654764</t>
  </si>
  <si>
    <t>EIP…</t>
  </si>
  <si>
    <t xml:space="preserve">Precise position control of ultrasonic motor by fuzzy control </t>
  </si>
  <si>
    <t>华中科技大学学宝（自然科学版）</t>
  </si>
  <si>
    <t>2005.32.？</t>
  </si>
  <si>
    <t>EIP…
Z</t>
  </si>
  <si>
    <t>博士
教授</t>
  </si>
  <si>
    <t>陈普会
沈  真
熊俊杰
杨胜春
傅绍云
叶  林</t>
  </si>
  <si>
    <t xml:space="preserve">杨  颖
黄红波
沈鸿烈
刘俊明
刘治国
</t>
  </si>
  <si>
    <t>EIP063610101232
H</t>
  </si>
  <si>
    <t>熊</t>
  </si>
  <si>
    <t>5</t>
  </si>
  <si>
    <t>曾建江/军</t>
  </si>
  <si>
    <t>9</t>
  </si>
  <si>
    <t>10</t>
  </si>
  <si>
    <t>缺EI</t>
  </si>
  <si>
    <t>14</t>
  </si>
  <si>
    <t>26</t>
  </si>
  <si>
    <t>EIP64910289404
Z</t>
  </si>
  <si>
    <t>Dynamic analysis of aircraft landing impact using landing-region-based model</t>
  </si>
  <si>
    <t>Journal of Aircraft</t>
  </si>
  <si>
    <t>Stability analysis of nonparallel boundary layers on wings</t>
  </si>
  <si>
    <t>A continuum of solutions to variational inequality with nonlinear constraints: Existence and simplicial algorithm</t>
  </si>
  <si>
    <t>Nonlinear Analysis: Real World Applications</t>
  </si>
  <si>
    <t>Stress concentration at an elliptic hole in transversely isotropic piezoelectric solids</t>
  </si>
  <si>
    <t>International Journal of Solids and Structures</t>
  </si>
  <si>
    <t>Advances in three-dimensional fracture mechanics</t>
  </si>
  <si>
    <t>Key Engineering Materials</t>
  </si>
  <si>
    <t>2006.321.00</t>
  </si>
  <si>
    <t>Numerical investigations of maximum stress concentration at elliptic holes in finite thickness piezoelectric plates</t>
  </si>
  <si>
    <t>International Journal of Fatigue</t>
  </si>
  <si>
    <t>2006.17.05</t>
  </si>
  <si>
    <t>Isothermal atomistic simulations of nano-electromechanical systems</t>
  </si>
  <si>
    <t>Nanotechnology</t>
  </si>
  <si>
    <t>盐城工学院基础科学部</t>
  </si>
  <si>
    <t>弹性飞机起落架优化设计</t>
  </si>
  <si>
    <t>航空制造技术</t>
  </si>
  <si>
    <t>孙  伟
胡海岩</t>
  </si>
  <si>
    <t>Design, testing and modeling of a magnetorheological damper with stepped restoring torque</t>
  </si>
  <si>
    <t>Journal of Intelligent Material Systems and Structures</t>
  </si>
  <si>
    <t>2006.38.02</t>
  </si>
  <si>
    <t>2006.42.02</t>
  </si>
  <si>
    <t>2006.15.01</t>
  </si>
  <si>
    <t>0134
0134
0134
0134
0134</t>
  </si>
  <si>
    <t>Distributed structural health monitoring system based on smart wireless sensor and multi-agent technology</t>
  </si>
  <si>
    <t>Smart Materials and Structures</t>
  </si>
  <si>
    <t>2006.23.01</t>
  </si>
  <si>
    <t>PVDF涂层建筑膜材单元结构力学性能的试验研究</t>
  </si>
  <si>
    <t>2006.26.04</t>
  </si>
  <si>
    <t>直升机尾桨定常载荷噪声的工程计算方法
Calculating method for constant load noise of helicopter tail rotor</t>
  </si>
  <si>
    <t>200604
EIP06249938498</t>
  </si>
  <si>
    <t>郑  敏
申  凡
史东锋
陈怀海</t>
  </si>
  <si>
    <t>张召明</t>
  </si>
  <si>
    <t>程克明</t>
  </si>
  <si>
    <t>黄  达</t>
  </si>
  <si>
    <t>姚  裕</t>
  </si>
  <si>
    <t>张  军</t>
  </si>
  <si>
    <t>王成鹏</t>
  </si>
  <si>
    <t>张红英</t>
  </si>
  <si>
    <t>史东锋</t>
  </si>
  <si>
    <t>胡海岩</t>
  </si>
  <si>
    <t>王在华</t>
  </si>
  <si>
    <t>金栋平</t>
  </si>
  <si>
    <t>陈国平</t>
  </si>
  <si>
    <t>贺旭东</t>
  </si>
  <si>
    <t>陈怀海</t>
  </si>
  <si>
    <t>张  方</t>
  </si>
  <si>
    <t>王  轲</t>
  </si>
  <si>
    <t>张令弥</t>
  </si>
  <si>
    <t>张曾锠</t>
  </si>
  <si>
    <t>陈卫东</t>
  </si>
  <si>
    <t>王  彤</t>
  </si>
  <si>
    <t>冷小磊</t>
  </si>
  <si>
    <t>教授
教授
教授
副教授</t>
  </si>
  <si>
    <t>基础力学实验教学改革</t>
  </si>
  <si>
    <t>中国大学教学</t>
  </si>
  <si>
    <t>2005.00.05</t>
  </si>
  <si>
    <t>2006.05.14
SCI 028OB
EIP06099724227
W</t>
  </si>
  <si>
    <t>邓宗白
贾  明
刘  琳
安  逸</t>
  </si>
  <si>
    <t>邓宗白</t>
  </si>
  <si>
    <t>周克印
周在杞
姚恩涛
马德志</t>
  </si>
  <si>
    <t>周克印</t>
  </si>
  <si>
    <t>胡明敏
方义庆
罗艳利</t>
  </si>
  <si>
    <t>陈玉振
虞伟建</t>
  </si>
  <si>
    <t>周懂明
苏小光</t>
  </si>
  <si>
    <t>罗文琳
许陆文
徐鹿麟</t>
  </si>
  <si>
    <t>李  晨
许希武</t>
  </si>
  <si>
    <t>李  晨</t>
  </si>
  <si>
    <t xml:space="preserve">王立峰
胡海岩
郭万林 </t>
  </si>
  <si>
    <t>胡明敏</t>
  </si>
  <si>
    <t>虞伟建</t>
  </si>
  <si>
    <t>苏小光</t>
  </si>
  <si>
    <t>罗文琳</t>
  </si>
  <si>
    <t>王立峰</t>
  </si>
  <si>
    <t>叶伟松
袁慎芳</t>
  </si>
  <si>
    <t>无线传感网络在结构健康监测中的应用</t>
  </si>
  <si>
    <t>传感技术学报</t>
  </si>
  <si>
    <t>机电工程技术</t>
  </si>
  <si>
    <t>袁慎芳</t>
  </si>
  <si>
    <t>梁大开</t>
  </si>
  <si>
    <t>王帮峰</t>
  </si>
  <si>
    <t>沈  星</t>
  </si>
  <si>
    <t>裘进浩</t>
  </si>
  <si>
    <t>熊  克</t>
  </si>
  <si>
    <t>2006.00.44.suppl.</t>
  </si>
  <si>
    <t xml:space="preserve">EIP065210337241
W  </t>
  </si>
  <si>
    <t>教授
副教授
教授
教授
教授</t>
  </si>
  <si>
    <t>0135
外校
外校
外校
外校</t>
  </si>
  <si>
    <t>2006.11
Z</t>
  </si>
  <si>
    <t>200602
EIP06189856521
Z</t>
  </si>
  <si>
    <t>200604
H</t>
  </si>
  <si>
    <t>陶  征
赵淳生</t>
  </si>
  <si>
    <t>顾文波
黄卫清</t>
  </si>
  <si>
    <t>杨  颖</t>
  </si>
  <si>
    <t>曾劲松
姚志远
赵淳生</t>
  </si>
  <si>
    <t>李华峰
赵淳生</t>
  </si>
  <si>
    <t>陈  超
曾劲松
赵淳生</t>
  </si>
  <si>
    <t>纪跃波
赵淳生</t>
  </si>
  <si>
    <t>贺红林
赵淳生</t>
  </si>
  <si>
    <t>贺红林</t>
  </si>
  <si>
    <t>黄卫清</t>
  </si>
  <si>
    <t>姚志远</t>
  </si>
  <si>
    <t>李华峰</t>
  </si>
  <si>
    <t>王忠伟
孙中原
宋保银</t>
  </si>
  <si>
    <t>航空宇航学院2006年学术论文清单（0122）</t>
  </si>
  <si>
    <t>国防工业出版社</t>
  </si>
  <si>
    <t>29.6/29.6编著</t>
  </si>
  <si>
    <t>朱春玲</t>
  </si>
  <si>
    <t>飞行器环境控制与安全救生</t>
  </si>
  <si>
    <t>北京航空航天大学出版社</t>
  </si>
  <si>
    <t>ISBN 7-81077-759-9</t>
  </si>
  <si>
    <t>0122</t>
  </si>
  <si>
    <t>教授
教授</t>
  </si>
  <si>
    <t>2006.24.04</t>
  </si>
  <si>
    <t>航空宇航学院2006年学术论文清单（0135）</t>
  </si>
  <si>
    <t>讲师</t>
  </si>
  <si>
    <t>2006.26.21</t>
  </si>
  <si>
    <t>0135
0135</t>
  </si>
  <si>
    <t>0135
0135
0135</t>
  </si>
  <si>
    <t>2006.25.02</t>
  </si>
  <si>
    <t>2006.42.12</t>
  </si>
  <si>
    <t>曾劲松
陈  超
赵淳生</t>
  </si>
  <si>
    <t>讲师
博士
教授</t>
  </si>
  <si>
    <t>博士
讲师
教授</t>
  </si>
  <si>
    <t>超声波电动机面内振动模态试验测试系统</t>
  </si>
  <si>
    <t>博士后
教授</t>
  </si>
  <si>
    <t xml:space="preserve">博士后
教授
</t>
  </si>
  <si>
    <t>0135
0135
外校</t>
  </si>
  <si>
    <t>2006.29.01</t>
  </si>
  <si>
    <t>纪跃波</t>
  </si>
  <si>
    <t>博士后</t>
  </si>
  <si>
    <t>0135</t>
  </si>
  <si>
    <t>小波包的频率顺序</t>
  </si>
  <si>
    <t>交行62225802109522308</t>
  </si>
  <si>
    <t>李华峰
赵淳生
辜承林</t>
  </si>
  <si>
    <t>副教授
教授
教授</t>
  </si>
  <si>
    <t>2006.06.01</t>
  </si>
  <si>
    <t>Study on the driving model of ultrasonic motor</t>
  </si>
  <si>
    <t>2006.39.02</t>
  </si>
  <si>
    <t>赵淳生
杨  淋</t>
  </si>
  <si>
    <t>教授
博士</t>
  </si>
  <si>
    <t>超声电机驱动的机器人的模糊神经网络控制</t>
  </si>
  <si>
    <t>2006.28.02</t>
  </si>
  <si>
    <t>2006.25.05</t>
  </si>
  <si>
    <t>贺红林
朱  华
赵淳生</t>
  </si>
  <si>
    <t>博士后
硕士
教授</t>
  </si>
  <si>
    <t>纪跃波
赵淳生
秦树人</t>
  </si>
  <si>
    <t>2005.24.03</t>
  </si>
  <si>
    <t>金家楣
赵淳生</t>
  </si>
  <si>
    <t>人造肌肉及其在未来微特电机中的应用</t>
  </si>
  <si>
    <t>博士
博士
博士
教授</t>
  </si>
  <si>
    <t>0135
外校
0135
0135</t>
  </si>
  <si>
    <t>2006.25.07</t>
  </si>
  <si>
    <t>朱  华
贺红林
陈志华
赵淳生</t>
  </si>
  <si>
    <t>博士
副教授
副教授
教授</t>
  </si>
  <si>
    <t>0135
0135
外校
0135</t>
  </si>
  <si>
    <t>郑  伟
赵淳生</t>
  </si>
  <si>
    <t>季  叶
赵淳生</t>
  </si>
  <si>
    <t>时运来
赵淳生</t>
  </si>
  <si>
    <t>2006.26.02</t>
  </si>
  <si>
    <t>苏  娜
芦  丹
赵淳生</t>
  </si>
  <si>
    <t>1</t>
  </si>
  <si>
    <t>2</t>
  </si>
  <si>
    <t>3</t>
  </si>
  <si>
    <t>4</t>
  </si>
  <si>
    <t>5</t>
  </si>
  <si>
    <t>6</t>
  </si>
  <si>
    <t>7</t>
  </si>
  <si>
    <t>8</t>
  </si>
  <si>
    <t>9</t>
  </si>
  <si>
    <t>10</t>
  </si>
  <si>
    <t>11</t>
  </si>
  <si>
    <t>高培伟
卢小琳
唐明述</t>
  </si>
  <si>
    <t>副教授
讲师
教授</t>
  </si>
  <si>
    <t>015
06
外校</t>
  </si>
  <si>
    <t>膨胀剂对混凝土变形性能的影响</t>
  </si>
  <si>
    <t>EIP06249938519
H</t>
  </si>
  <si>
    <t>李小燕
高培伟
林  晖
陈卫峰
侯  捷</t>
  </si>
  <si>
    <t>硕士
副教授
硕士
硕士
硕士</t>
  </si>
  <si>
    <t>015
015
015
015
015</t>
  </si>
  <si>
    <t>聚丙烯纤维对机场道面砼性能的影响</t>
  </si>
  <si>
    <t>公路与汽运</t>
  </si>
  <si>
    <t>2006.117.06</t>
  </si>
  <si>
    <t>李小燕
高培伟</t>
  </si>
  <si>
    <t>硕士
副教授</t>
  </si>
  <si>
    <t>高存法</t>
  </si>
  <si>
    <t>周储伟</t>
  </si>
  <si>
    <t>微生物对混凝土的侵蚀机理及其控制的研究</t>
  </si>
  <si>
    <t>2006.  .03</t>
  </si>
  <si>
    <t>林  晖
侯  捷
高培伟</t>
  </si>
  <si>
    <t>硕士
硕士
副教授</t>
  </si>
  <si>
    <t>砼研究中的现代纳米技术</t>
  </si>
  <si>
    <t>水泥工程</t>
  </si>
  <si>
    <t>高培伟</t>
  </si>
  <si>
    <t>015</t>
  </si>
  <si>
    <t>2006.39.01</t>
  </si>
  <si>
    <t>外单位</t>
  </si>
  <si>
    <t>2006.25.01</t>
  </si>
  <si>
    <t>Key Engineering Materials</t>
  </si>
  <si>
    <t>2006.302-303</t>
  </si>
  <si>
    <t>Construction and Building Materials</t>
  </si>
  <si>
    <t>2006.20.08</t>
  </si>
  <si>
    <t>用有限元强度折减法分析边坡稳定</t>
  </si>
  <si>
    <t>隧道建设</t>
  </si>
  <si>
    <t>2006.26.03</t>
  </si>
  <si>
    <t>欧日强
赵新铭
吴  瑾</t>
  </si>
  <si>
    <t>硕士
副教授
教授</t>
  </si>
  <si>
    <t>预应力碳纤维布加固RC梁抗弯性能研究</t>
  </si>
  <si>
    <t>2006.26.02</t>
  </si>
  <si>
    <t xml:space="preserve">副教授
</t>
  </si>
  <si>
    <t xml:space="preserve">015
</t>
  </si>
  <si>
    <t>Differential Quadrature Buckling Analyses of Rectangular Plates Subjected to Non-uniform Distributed In-plane Loadings</t>
  </si>
  <si>
    <t>Thin-Walled Structures</t>
  </si>
  <si>
    <t>2006.44.08</t>
  </si>
  <si>
    <t>2006.08
SCI 112KM
EIP064410216880
W</t>
  </si>
  <si>
    <t>刘剑博
王鑫伟
袁慎芳
李  刚</t>
  </si>
  <si>
    <t>博士
教授
教授
博士</t>
  </si>
  <si>
    <t>0132
0132
0134
0132</t>
  </si>
  <si>
    <t>On Hilbert-Huang Transform Approach for Structural Health Monitoring</t>
  </si>
  <si>
    <t>Journal of Intelligent Material Systems and Structures</t>
  </si>
  <si>
    <t>2006.17.8-9</t>
  </si>
  <si>
    <t>2006.08-09
SCI 078FY
EIP063410075151
W</t>
  </si>
  <si>
    <t xml:space="preserve">On Hilbert-Huang transform approach for structural health monitoring </t>
  </si>
  <si>
    <t xml:space="preserve">1st International Symposium on Smart Materials for Engineering and Biomedical Applications </t>
  </si>
  <si>
    <t>ISTP 078FY</t>
  </si>
  <si>
    <t>李  刚
王鑫伟
石立华</t>
  </si>
  <si>
    <t>硕士
教授
教授</t>
  </si>
  <si>
    <t>0132
0132
外校</t>
  </si>
  <si>
    <t>On EMD Based Adaptive De-noising Method for Signal Processing</t>
  </si>
  <si>
    <t>Journal of Advanced Science</t>
  </si>
  <si>
    <t>2006.18.01-02</t>
  </si>
  <si>
    <t>W</t>
  </si>
  <si>
    <t>李  刚
石立华
王鑫伟</t>
  </si>
  <si>
    <t>0132
外校
0132</t>
  </si>
  <si>
    <t>经验模态分解去噪技术及其在兰姆波检测中的应用</t>
  </si>
  <si>
    <t>计量学报</t>
  </si>
  <si>
    <t>2006.27.02</t>
  </si>
  <si>
    <t>甘立飞
王鑫伟
刘  峰</t>
  </si>
  <si>
    <t>博士
教授
博士</t>
  </si>
  <si>
    <t>斜直井中考虑摩擦时钻柱的正弦屈曲分析</t>
  </si>
  <si>
    <t>中国机械工程</t>
  </si>
  <si>
    <t>2006.17.00</t>
  </si>
  <si>
    <t>龚俊杰
王鑫伟</t>
  </si>
  <si>
    <t>博士
教授</t>
  </si>
  <si>
    <t>0132
0132</t>
  </si>
  <si>
    <t>薄弱环节对复合材料波纹梁吸能能力的影响</t>
  </si>
  <si>
    <t>材料工程</t>
  </si>
  <si>
    <t>2006.00.05</t>
  </si>
  <si>
    <t>H</t>
  </si>
  <si>
    <t>博士
正高</t>
  </si>
  <si>
    <t>复合材料波纹梁吸能能力的数值模拟</t>
  </si>
  <si>
    <t>航空学报</t>
  </si>
  <si>
    <t>2005.26.03</t>
  </si>
  <si>
    <t>EIP…</t>
  </si>
  <si>
    <t>去年Z:2000</t>
  </si>
  <si>
    <t>史旭东
王鑫伟</t>
  </si>
  <si>
    <t>硕士
教授</t>
  </si>
  <si>
    <t>受面内非均匀分布载荷的矩形板屈曲分析</t>
  </si>
  <si>
    <t>2006.27.06</t>
  </si>
  <si>
    <t>郭树祥
许希武</t>
  </si>
  <si>
    <t>讲师
教授</t>
  </si>
  <si>
    <t>任意多椭圆孔多裂纹无限大各向异性板应力强度因子求解的一种新方法</t>
  </si>
  <si>
    <t>计算力学学报</t>
  </si>
  <si>
    <t>2006.23.01</t>
  </si>
  <si>
    <t xml:space="preserve">200602
EIP06209881946
H  </t>
  </si>
  <si>
    <t>含共线分布多裂纹板的剩余强度</t>
  </si>
  <si>
    <t>南京航空航天大学学报</t>
  </si>
  <si>
    <t>2006.38.01</t>
  </si>
  <si>
    <t>200602
EIP06189856548
H</t>
  </si>
  <si>
    <t>任意多椭圆孔多裂纹无限大板的应力强度因子与M积分</t>
  </si>
  <si>
    <t>固体力学学报</t>
  </si>
  <si>
    <t>2006.03
Z</t>
  </si>
  <si>
    <t>任意多孔多裂纹板的裂纹闭合接触分析</t>
  </si>
  <si>
    <t>力学学报</t>
  </si>
  <si>
    <t>2006.38.04</t>
  </si>
  <si>
    <t>2006.07
EIP06249938509
Z</t>
  </si>
  <si>
    <t>许  泽
许希武</t>
  </si>
  <si>
    <t xml:space="preserve">Digital simulation of full scale static test of aircraft </t>
  </si>
  <si>
    <t>2005.18.?</t>
  </si>
  <si>
    <t>EIP…
Z</t>
  </si>
  <si>
    <t>许  泽
许希武
曾  宁
李秋龙</t>
  </si>
  <si>
    <t>博士
教授
研究员
研究员</t>
  </si>
  <si>
    <t>0132
0132
外单位
外单位</t>
  </si>
  <si>
    <t>进气道结构完整性评定技术研究</t>
  </si>
  <si>
    <t>2006.27.03</t>
  </si>
  <si>
    <t>2006.05
EIP062910014214
Z</t>
  </si>
  <si>
    <t xml:space="preserve">博士
教授
</t>
  </si>
  <si>
    <t>0132
0132
0132
外单位</t>
  </si>
  <si>
    <t>歼击机进气道结构强度设计方法研究</t>
  </si>
  <si>
    <t>应用力学学报</t>
  </si>
  <si>
    <t>200603
EIP06209883132</t>
  </si>
  <si>
    <t>林智育
许希武</t>
  </si>
  <si>
    <t>含任意椭圆核各向异性板杂交应力有限元</t>
  </si>
  <si>
    <t>2006.06
Z</t>
  </si>
  <si>
    <t>徐  焜
许希武</t>
  </si>
  <si>
    <t>四步法三维矩形编织复合材料的细观结构模型</t>
  </si>
  <si>
    <t>2006.23.05</t>
  </si>
  <si>
    <t>徐  焜
许希武
汪  海</t>
  </si>
  <si>
    <t>博士
正高
正高</t>
  </si>
  <si>
    <t>三维六向编织复合材料力学性能的实验研究</t>
  </si>
  <si>
    <t>EIP06049663985
Z</t>
  </si>
  <si>
    <t>黄再兴</t>
  </si>
  <si>
    <t>教授</t>
  </si>
  <si>
    <t>0132</t>
  </si>
  <si>
    <t xml:space="preserve">Formulations of nonlocal continuum mechanics based on a new definition of stress tensor  </t>
  </si>
  <si>
    <t>Acta Mechanica</t>
  </si>
  <si>
    <t>2006.187.1-4</t>
  </si>
  <si>
    <t>2006.11
SCI 102CV
EIP064610231802
W</t>
  </si>
  <si>
    <t>李战莉
黄再兴</t>
  </si>
  <si>
    <t>双模量泡沫材料等效弹性模量的细观力学估算方法</t>
  </si>
  <si>
    <t>EIP064410214496
H</t>
  </si>
  <si>
    <t>史治宇
L.Shen
S.S.Law</t>
  </si>
  <si>
    <t>教授
硕士
副教授</t>
  </si>
  <si>
    <t xml:space="preserve">Parameter Identification of LTV Dynamical System Based on Wavelet Method </t>
  </si>
  <si>
    <t xml:space="preserve">4th International Conference on Earthquake Engineering </t>
  </si>
  <si>
    <t>2006.10.12-13</t>
  </si>
  <si>
    <t>马祥森
史治宇</t>
  </si>
  <si>
    <t xml:space="preserve">Structural damage localization based on GA-BP neural network </t>
  </si>
  <si>
    <t>振动工程学报</t>
  </si>
  <si>
    <t>2005.17.?</t>
  </si>
  <si>
    <t>吴邵庆
史治宇</t>
  </si>
  <si>
    <t>由有限元—Wavelet-Galerkin法识别桥面移动载荷</t>
  </si>
  <si>
    <t>2006.19.04</t>
  </si>
  <si>
    <t>李会娜
史治宇</t>
  </si>
  <si>
    <t>时变系统的物理参数识别</t>
  </si>
  <si>
    <t>中国科技论文在线</t>
  </si>
  <si>
    <t>周光明
袁卓伟</t>
  </si>
  <si>
    <t xml:space="preserve">教授
</t>
  </si>
  <si>
    <t xml:space="preserve">0132
</t>
  </si>
  <si>
    <t>新型穿透式复合材料薄膜盖的设计、制作与实验</t>
  </si>
  <si>
    <t>宇航学报</t>
  </si>
  <si>
    <t>EIP06289996543
Z</t>
  </si>
  <si>
    <t>王新峰
周光明
周储伟
王鑫伟</t>
  </si>
  <si>
    <t>博士
教授
教授
教授</t>
  </si>
  <si>
    <t>0132
0132
0132
0132</t>
  </si>
  <si>
    <t>Multi-scale analyses of woven composite based on periodical boundary condition</t>
  </si>
  <si>
    <t>2005.37.06</t>
  </si>
  <si>
    <t>EIP06069686806
H</t>
  </si>
  <si>
    <t>周  丽
严  刚</t>
  </si>
  <si>
    <t>教授
博士</t>
  </si>
  <si>
    <t>HHT method for system identification and damage detection: an experimental study</t>
  </si>
  <si>
    <t>Smart Structures and Systems</t>
  </si>
  <si>
    <t>2006.02.02</t>
  </si>
  <si>
    <t>2006.04
SCI 041EK
W</t>
  </si>
  <si>
    <t>3rd International Conference on Earthquake Engineering</t>
  </si>
  <si>
    <t>ISTP 041EK</t>
  </si>
  <si>
    <t>严  刚
周  丽</t>
  </si>
  <si>
    <t>Integrated fuzzy logic and genetic algorithms for multi-objective control of structures using MR dampers</t>
  </si>
  <si>
    <t>Journal of Sound and Vibration</t>
  </si>
  <si>
    <t>2006.296.1-2</t>
  </si>
  <si>
    <t>2006.09
SCI 061AU
EIP06269960464
2006.05
W</t>
  </si>
  <si>
    <t>孟伟杰
周  丽
袁福国</t>
  </si>
  <si>
    <t xml:space="preserve">A pre-stack reverse-time migration method for multidamagc detection in composite structure - art. no. 617444 </t>
  </si>
  <si>
    <t xml:space="preserve">Smart Structures and Materials 2006 Conference </t>
  </si>
  <si>
    <t>ISTP BEO67
2006.03</t>
  </si>
  <si>
    <t>袁晚春
周  丽
袁福国</t>
  </si>
  <si>
    <t>Wave reflection and transmission in beam structures containing semi-infinite crack</t>
  </si>
  <si>
    <t>Proceedings of US-Korea Workshop on Smart Structures Technology for Steel Structures</t>
  </si>
  <si>
    <t>吴新亚
周  丽
杨振南</t>
  </si>
  <si>
    <t>Experimental study of an adaptive extended Kalman filter for structural damage identification</t>
  </si>
  <si>
    <t>The 4th International Conference on Earthquake Engineering</t>
  </si>
  <si>
    <t>2006.10</t>
  </si>
  <si>
    <t>尹  强
周  丽</t>
  </si>
  <si>
    <t>基于模型参考自适应算法的非线性结构损伤识别</t>
  </si>
  <si>
    <t>2006.19.03</t>
  </si>
  <si>
    <t>2006.09
EIP064810278302
Z</t>
  </si>
  <si>
    <t>周储伟</t>
  </si>
  <si>
    <t>On selection of repeated unit cell model and application of unified periodic boundary conditions in micro-mechanical analysis of composites</t>
  </si>
  <si>
    <t>International Journal of Solids and Structures</t>
  </si>
  <si>
    <t>2006.00.00</t>
  </si>
  <si>
    <t>200601
W</t>
  </si>
  <si>
    <t>周储伟
夏子辉
雍巧铃</t>
  </si>
  <si>
    <t xml:space="preserve">0132
外校
</t>
  </si>
  <si>
    <t>Micro mechanical model of filament wound composite pipe with damage analysis</t>
  </si>
  <si>
    <t xml:space="preserve">Proceedings of PVP2006-ICPVT11 2006 ASME Pressure Vessels and Piping Division Conference </t>
  </si>
  <si>
    <t>2006.07.23-27</t>
  </si>
  <si>
    <t>周储伟
刘  威</t>
  </si>
  <si>
    <t>水库水质模型与应用</t>
  </si>
  <si>
    <t>中国水库生态学与水质管理研究</t>
  </si>
  <si>
    <t>金春花
周储伟
王鑫伟</t>
  </si>
  <si>
    <t>缝合复合材料的细观力学分析</t>
  </si>
  <si>
    <t>2006.24.04</t>
  </si>
  <si>
    <t>张 斌
郭万林</t>
  </si>
  <si>
    <t>0132
高新院</t>
  </si>
  <si>
    <t>Three-dimensional stress state around quarter-elliptical corner cracks in elastic plates subjected to uniform tension loading</t>
  </si>
  <si>
    <t>Engineering Fracture Mechanics</t>
  </si>
  <si>
    <t>2007.74.03</t>
  </si>
  <si>
    <t>EIP064510228938
W</t>
  </si>
  <si>
    <t>Cracking diamond anvil cells by compressed nanographite sheets near the contact edge</t>
  </si>
  <si>
    <t>Applied Physics Letters</t>
  </si>
  <si>
    <t>2005.87.05</t>
  </si>
  <si>
    <t>EIP06159804283</t>
  </si>
  <si>
    <t>去年SCI:5000</t>
  </si>
  <si>
    <t>Numerical simulation of surface crack propagation considering the crack closure effects and the three-dimensional stress constraints</t>
  </si>
  <si>
    <t>EIP06109747674</t>
  </si>
  <si>
    <t>去年H：600</t>
  </si>
  <si>
    <t>郭树祥</t>
  </si>
  <si>
    <t>许希武</t>
  </si>
  <si>
    <t>黄再兴</t>
  </si>
  <si>
    <t>史治宇</t>
  </si>
  <si>
    <t>周光明</t>
  </si>
  <si>
    <t>周丽</t>
  </si>
  <si>
    <t>张斌</t>
  </si>
  <si>
    <t>孙良新</t>
  </si>
  <si>
    <t>王鑫伟</t>
  </si>
  <si>
    <t>H</t>
  </si>
  <si>
    <t>2006.1
Z</t>
  </si>
  <si>
    <t>去年Z:2000</t>
  </si>
  <si>
    <t>SCI 996QF</t>
  </si>
  <si>
    <t>航空宇航学院2006年学术论文清单（0132）</t>
  </si>
  <si>
    <t>与SCI重复</t>
  </si>
  <si>
    <t>郭同庆
陆志良</t>
  </si>
  <si>
    <t xml:space="preserve">Numerical studies of asymmetric vortex flows around a slender body at high angle of attack </t>
  </si>
  <si>
    <t>唐登斌</t>
  </si>
  <si>
    <t>Agent-based system for collaborative stamping part design</t>
  </si>
  <si>
    <t>10th International Conference on Computer Supported Cooperative Work in Design</t>
  </si>
  <si>
    <t>张  立
唐登斌</t>
  </si>
  <si>
    <t>Nonlinear evolution of turbulent spots in the near-wall shear flow</t>
  </si>
  <si>
    <t>Science in China, Series G: Physics Astronomy</t>
  </si>
  <si>
    <t>2006.49.02</t>
  </si>
  <si>
    <t>近壁剪切流动中湍流斑的非线性演化</t>
  </si>
  <si>
    <t>中国科学 G辑</t>
  </si>
  <si>
    <t>2006.36.01</t>
  </si>
  <si>
    <t>Nonlinear evolution of turbulent coherent structures in channel flows</t>
  </si>
  <si>
    <t xml:space="preserve">Nonlinear evolution of turbulent coherent structures in channel flows </t>
  </si>
  <si>
    <t>International Journal of Bifurcation and Chaos</t>
  </si>
  <si>
    <t>Stability Switches, Hopf Bifurcation and Chaos of a Neuron Model with Delay-dependent Parameters</t>
  </si>
  <si>
    <t>2006.354.1-2</t>
  </si>
  <si>
    <t>0133
0131
高新院</t>
  </si>
  <si>
    <t>051
0131
0131</t>
  </si>
  <si>
    <t>二维翼段颤振的   控制,</t>
  </si>
  <si>
    <t>Physics Letters A</t>
  </si>
  <si>
    <t>Journal of Sound and Vibration</t>
  </si>
  <si>
    <t>2006.23.03</t>
  </si>
  <si>
    <t>Single Phase Half-Bridge Inverter Based on PWM Method for Piezoelectric Micro-flow Actuator</t>
  </si>
  <si>
    <t>Damage Identification of Composite Structure using Hilbert-Huang Transform and Artificial Neural Network</t>
  </si>
  <si>
    <t>2006 中俄航空气动与强度学术会议</t>
  </si>
  <si>
    <t>龚  科
王帮峰</t>
  </si>
  <si>
    <t>秦  霞
王帮峰</t>
  </si>
  <si>
    <t>周  勇
王帮峰</t>
  </si>
  <si>
    <t>张  燕
王帮峰</t>
  </si>
  <si>
    <t>复合材料结构健康主动监测中激励信号的优化</t>
  </si>
  <si>
    <t>含传感器脱粘损伤的智能结构响应特性分析</t>
  </si>
  <si>
    <t>0134</t>
  </si>
  <si>
    <t>序号</t>
  </si>
  <si>
    <t>姓名</t>
  </si>
  <si>
    <t>职称</t>
  </si>
  <si>
    <t>外校
015
外校
外校
外校</t>
  </si>
  <si>
    <t>水灰比与水泥用量对混凝土Cl - 结合能力的影响</t>
  </si>
  <si>
    <t>武汉理工大学学报</t>
  </si>
  <si>
    <t>2006.28.03</t>
  </si>
  <si>
    <t>J</t>
  </si>
  <si>
    <t>李美丹
余红发
张　伟
张建业
燕　坤</t>
  </si>
  <si>
    <t>硕士
教授
硕士
硕士
硕士</t>
  </si>
  <si>
    <t>外校
015
015
015
015</t>
  </si>
  <si>
    <t>纤维与膨胀剂对大掺量矿物掺合料混凝土塑性收缩开裂的影响</t>
  </si>
  <si>
    <t>青海大学学报</t>
  </si>
  <si>
    <t>2006.24.06</t>
  </si>
  <si>
    <t xml:space="preserve">硕士
教授
教授
副教授
</t>
  </si>
  <si>
    <t>015
015
0133
033
外单位</t>
  </si>
  <si>
    <t>粘钢加固质量红外检测的图像处理</t>
  </si>
  <si>
    <t>四川建筑科学研究</t>
  </si>
  <si>
    <t>015
外校
外校
外校
外校</t>
  </si>
  <si>
    <t>沈阳建筑大学学报(自然科学版)</t>
  </si>
  <si>
    <t>2006.22.02</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</si>
</sst>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是&quot;;&quot;是&quot;;&quot;否&quot;"/>
    <numFmt numFmtId="185" formatCode="&quot;真&quot;;&quot;真&quot;;&quot;假&quot;"/>
    <numFmt numFmtId="186" formatCode="&quot;开&quot;;&quot;开&quot;;&quot;关&quot;"/>
    <numFmt numFmtId="187" formatCode="&quot;Yes&quot;;&quot;Yes&quot;;&quot;No&quot;"/>
    <numFmt numFmtId="188" formatCode="&quot;True&quot;;&quot;True&quot;;&quot;False&quot;"/>
    <numFmt numFmtId="189" formatCode="&quot;On&quot;;&quot;On&quot;;&quot;Off&quot;"/>
    <numFmt numFmtId="190" formatCode="[$€-2]\ #,##0.00_);[Red]\([$€-2]\ #,##0.00\)"/>
    <numFmt numFmtId="191" formatCode="0_);[Red]\(0\)"/>
    <numFmt numFmtId="192" formatCode="#,##0.00_);[Red]\(#,##0.00\)"/>
    <numFmt numFmtId="193" formatCode="#,##0_);[Red]\(#,##0\)"/>
    <numFmt numFmtId="194" formatCode="0_ "/>
    <numFmt numFmtId="195" formatCode="0.0%"/>
  </numFmts>
  <fonts count="16">
    <font>
      <sz val="12"/>
      <name val="宋体"/>
      <family val="0"/>
    </font>
    <font>
      <sz val="9"/>
      <name val="宋体"/>
      <family val="0"/>
    </font>
    <font>
      <u val="single"/>
      <sz val="12"/>
      <color indexed="12"/>
      <name val="宋体"/>
      <family val="0"/>
    </font>
    <font>
      <u val="single"/>
      <sz val="12"/>
      <color indexed="36"/>
      <name val="宋体"/>
      <family val="0"/>
    </font>
    <font>
      <sz val="10"/>
      <name val="宋体"/>
      <family val="0"/>
    </font>
    <font>
      <sz val="10.5"/>
      <name val="Times New Roman"/>
      <family val="1"/>
    </font>
    <font>
      <sz val="9"/>
      <name val="Times New Roman"/>
      <family val="1"/>
    </font>
    <font>
      <b/>
      <sz val="9"/>
      <name val="宋体"/>
      <family val="0"/>
    </font>
    <font>
      <b/>
      <sz val="10"/>
      <name val="宋体"/>
      <family val="0"/>
    </font>
    <font>
      <b/>
      <sz val="11"/>
      <name val="宋体"/>
      <family val="0"/>
    </font>
    <font>
      <b/>
      <sz val="18"/>
      <name val="黑体"/>
      <family val="0"/>
    </font>
    <font>
      <b/>
      <sz val="18"/>
      <name val="宋体"/>
      <family val="0"/>
    </font>
    <font>
      <sz val="8"/>
      <name val="宋体"/>
      <family val="0"/>
    </font>
    <font>
      <b/>
      <sz val="8"/>
      <name val="宋体"/>
      <family val="0"/>
    </font>
    <font>
      <b/>
      <sz val="20"/>
      <name val="黑体"/>
      <family val="0"/>
    </font>
    <font>
      <sz val="9"/>
      <color indexed="10"/>
      <name val="宋体"/>
      <family val="0"/>
    </font>
  </fonts>
  <fills count="3">
    <fill>
      <patternFill/>
    </fill>
    <fill>
      <patternFill patternType="gray125"/>
    </fill>
    <fill>
      <patternFill patternType="solid">
        <fgColor indexed="13"/>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94">
    <xf numFmtId="0" fontId="0" fillId="0" borderId="0" xfId="0" applyAlignment="1">
      <alignment/>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xf>
    <xf numFmtId="0" fontId="4" fillId="0" borderId="0" xfId="0" applyFont="1" applyAlignment="1">
      <alignment/>
    </xf>
    <xf numFmtId="49" fontId="4" fillId="0" borderId="0" xfId="0" applyNumberFormat="1" applyFont="1" applyAlignment="1">
      <alignment/>
    </xf>
    <xf numFmtId="0" fontId="4" fillId="0" borderId="1" xfId="0" applyFont="1" applyBorder="1" applyAlignment="1">
      <alignment horizontal="center" vertical="center" wrapText="1"/>
    </xf>
    <xf numFmtId="4" fontId="4" fillId="0" borderId="1" xfId="0" applyNumberFormat="1" applyFont="1" applyBorder="1" applyAlignment="1">
      <alignment horizontal="right" vertical="center" wrapText="1"/>
    </xf>
    <xf numFmtId="0" fontId="5" fillId="0" borderId="0" xfId="0" applyFont="1" applyAlignment="1">
      <alignment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0" xfId="0" applyNumberFormat="1" applyFont="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6" fillId="0" borderId="0" xfId="0" applyFont="1" applyBorder="1" applyAlignment="1">
      <alignment horizontal="center" vertical="center" wrapText="1"/>
    </xf>
    <xf numFmtId="17" fontId="1" fillId="0" borderId="1" xfId="0" applyNumberFormat="1" applyFont="1" applyBorder="1" applyAlignment="1">
      <alignment horizontal="center" vertical="center" wrapText="1"/>
    </xf>
    <xf numFmtId="0" fontId="1" fillId="0" borderId="1" xfId="0" applyFont="1" applyBorder="1" applyAlignment="1" quotePrefix="1">
      <alignment horizontal="center" vertical="center" wrapText="1"/>
    </xf>
    <xf numFmtId="0" fontId="1" fillId="0" borderId="1" xfId="0" applyNumberFormat="1" applyFont="1" applyBorder="1" applyAlignment="1" quotePrefix="1">
      <alignment horizontal="center" vertical="center" wrapText="1"/>
    </xf>
    <xf numFmtId="0" fontId="1" fillId="2" borderId="1" xfId="0" applyFont="1" applyFill="1" applyBorder="1" applyAlignment="1">
      <alignment horizontal="center" vertical="center" wrapText="1"/>
    </xf>
    <xf numFmtId="57" fontId="1" fillId="0" borderId="1" xfId="0" applyNumberFormat="1" applyFont="1" applyBorder="1" applyAlignment="1" quotePrefix="1">
      <alignment horizontal="center" vertical="center" wrapText="1"/>
    </xf>
    <xf numFmtId="49" fontId="1" fillId="0" borderId="1" xfId="0" applyNumberFormat="1" applyFont="1" applyBorder="1" applyAlignment="1" quotePrefix="1">
      <alignment horizontal="center" vertical="center" wrapText="1"/>
    </xf>
    <xf numFmtId="0" fontId="1" fillId="0" borderId="1" xfId="0" applyFont="1" applyFill="1" applyBorder="1" applyAlignment="1" quotePrefix="1">
      <alignment horizontal="center" vertical="center" wrapText="1"/>
    </xf>
    <xf numFmtId="0" fontId="8" fillId="0" borderId="0" xfId="0" applyFont="1" applyAlignment="1">
      <alignment/>
    </xf>
    <xf numFmtId="0" fontId="4" fillId="0" borderId="0" xfId="0" applyFont="1" applyBorder="1" applyAlignment="1">
      <alignment/>
    </xf>
    <xf numFmtId="0" fontId="4" fillId="0" borderId="1" xfId="0" applyFont="1" applyBorder="1" applyAlignment="1">
      <alignment/>
    </xf>
    <xf numFmtId="0" fontId="0" fillId="0" borderId="1" xfId="0" applyBorder="1" applyAlignment="1">
      <alignment/>
    </xf>
    <xf numFmtId="0" fontId="4" fillId="0" borderId="0" xfId="0" applyFont="1" applyAlignment="1">
      <alignment horizontal="center" vertical="center"/>
    </xf>
    <xf numFmtId="0" fontId="8" fillId="0" borderId="0" xfId="0" applyFont="1" applyAlignment="1">
      <alignment horizontal="center" vertical="center"/>
    </xf>
    <xf numFmtId="195" fontId="4" fillId="0" borderId="1" xfId="0" applyNumberFormat="1" applyFont="1" applyBorder="1" applyAlignment="1">
      <alignment horizontal="center" vertical="center" wrapText="1"/>
    </xf>
    <xf numFmtId="0" fontId="7" fillId="0" borderId="1" xfId="0" applyFont="1" applyBorder="1" applyAlignment="1" quotePrefix="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7" fillId="0" borderId="0"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1" xfId="0" applyNumberFormat="1" applyFont="1" applyBorder="1" applyAlignment="1" quotePrefix="1">
      <alignment horizontal="center" vertical="center" wrapText="1"/>
    </xf>
    <xf numFmtId="0" fontId="9" fillId="0" borderId="1" xfId="0" applyFont="1" applyBorder="1" applyAlignment="1" quotePrefix="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49" fontId="9" fillId="0" borderId="1" xfId="0" applyNumberFormat="1" applyFont="1" applyBorder="1" applyAlignment="1">
      <alignment horizontal="center" vertical="center" wrapText="1"/>
    </xf>
    <xf numFmtId="0" fontId="11" fillId="0" borderId="0" xfId="0" applyFont="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quotePrefix="1">
      <alignment horizontal="center" vertical="center" wrapText="1"/>
    </xf>
    <xf numFmtId="4" fontId="9" fillId="0" borderId="1" xfId="0" applyNumberFormat="1" applyFont="1" applyBorder="1" applyAlignment="1">
      <alignment horizontal="right" vertical="center" wrapText="1"/>
    </xf>
    <xf numFmtId="0" fontId="15" fillId="0" borderId="1" xfId="0" applyFont="1" applyBorder="1" applyAlignment="1" quotePrefix="1">
      <alignment horizontal="center" vertical="center" wrapText="1"/>
    </xf>
    <xf numFmtId="0" fontId="15" fillId="0" borderId="1" xfId="0" applyFont="1" applyBorder="1" applyAlignment="1">
      <alignment horizontal="center" vertical="center" wrapText="1"/>
    </xf>
    <xf numFmtId="0" fontId="0" fillId="0" borderId="0" xfId="0" applyAlignment="1" quotePrefix="1">
      <alignment horizontal="left"/>
    </xf>
    <xf numFmtId="0" fontId="1" fillId="2" borderId="1" xfId="0" applyFont="1" applyFill="1" applyBorder="1" applyAlignment="1" quotePrefix="1">
      <alignment horizontal="center" vertical="center" wrapText="1"/>
    </xf>
    <xf numFmtId="0" fontId="1" fillId="2" borderId="0"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0" fillId="0" borderId="5" xfId="0"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0" fontId="9" fillId="0" borderId="3"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9" fillId="0" borderId="2" xfId="0" applyNumberFormat="1" applyFont="1" applyBorder="1" applyAlignment="1" quotePrefix="1">
      <alignment horizontal="center" vertical="center" wrapText="1"/>
    </xf>
    <xf numFmtId="0" fontId="9" fillId="0" borderId="3" xfId="0" applyNumberFormat="1" applyFont="1" applyBorder="1" applyAlignment="1" quotePrefix="1">
      <alignment horizontal="center" vertical="center" wrapText="1"/>
    </xf>
    <xf numFmtId="0" fontId="9" fillId="0" borderId="4" xfId="0" applyNumberFormat="1" applyFont="1" applyBorder="1" applyAlignment="1" quotePrefix="1">
      <alignment horizontal="center" vertical="center" wrapText="1"/>
    </xf>
    <xf numFmtId="0" fontId="9" fillId="0" borderId="2" xfId="0" applyFont="1" applyBorder="1" applyAlignment="1" quotePrefix="1">
      <alignment horizontal="center" vertical="center" wrapText="1"/>
    </xf>
    <xf numFmtId="0" fontId="9" fillId="0" borderId="1" xfId="0" applyFont="1" applyBorder="1" applyAlignment="1">
      <alignment horizontal="center" vertical="center" wrapText="1"/>
    </xf>
    <xf numFmtId="0" fontId="10" fillId="0" borderId="5" xfId="0" applyFont="1" applyBorder="1" applyAlignment="1" quotePrefix="1">
      <alignment horizontal="center" vertical="center" wrapText="1"/>
    </xf>
    <xf numFmtId="49" fontId="9" fillId="0" borderId="2"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49" fontId="9" fillId="0" borderId="2" xfId="0" applyNumberFormat="1" applyFont="1" applyBorder="1" applyAlignment="1" quotePrefix="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quotePrefix="1">
      <alignment horizontal="center" vertical="center" wrapText="1"/>
    </xf>
    <xf numFmtId="49" fontId="14" fillId="0" borderId="5" xfId="0" applyNumberFormat="1" applyFont="1" applyBorder="1" applyAlignment="1" quotePrefix="1">
      <alignment horizontal="center" vertical="center" wrapText="1"/>
    </xf>
    <xf numFmtId="49" fontId="14" fillId="0" borderId="5" xfId="0" applyNumberFormat="1"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ckrd156.cnki.net/grid20/detail.aspx?QueryID=0&amp;CurRec=6"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2"/>
  <sheetViews>
    <sheetView view="pageBreakPreview" zoomScaleSheetLayoutView="100" workbookViewId="0" topLeftCell="A1">
      <selection activeCell="H11" sqref="H11"/>
    </sheetView>
  </sheetViews>
  <sheetFormatPr defaultColWidth="9.00390625" defaultRowHeight="14.25"/>
  <cols>
    <col min="1" max="1" width="3.50390625" style="39" customWidth="1"/>
    <col min="2" max="2" width="6.50390625" style="1" customWidth="1"/>
    <col min="3" max="3" width="5.875" style="1" customWidth="1"/>
    <col min="4" max="4" width="5.75390625" style="1" customWidth="1"/>
    <col min="5" max="5" width="14.50390625" style="1" customWidth="1"/>
    <col min="6" max="6" width="10.625" style="1" customWidth="1"/>
    <col min="7" max="7" width="6.625" style="1" customWidth="1"/>
    <col min="8" max="8" width="12.00390625" style="1" customWidth="1"/>
    <col min="9" max="9" width="5.125" style="1" customWidth="1"/>
    <col min="10" max="10" width="6.125" style="1" customWidth="1"/>
    <col min="11" max="11" width="5.00390625" style="14" customWidth="1"/>
    <col min="12" max="12" width="5.125" style="1" customWidth="1"/>
    <col min="13" max="16384" width="9.00390625" style="1" customWidth="1"/>
  </cols>
  <sheetData>
    <row r="1" spans="1:12" ht="33.75" customHeight="1">
      <c r="A1" s="69" t="s">
        <v>1780</v>
      </c>
      <c r="B1" s="69"/>
      <c r="C1" s="69"/>
      <c r="D1" s="69"/>
      <c r="E1" s="69"/>
      <c r="F1" s="69"/>
      <c r="G1" s="69"/>
      <c r="H1" s="69"/>
      <c r="I1" s="69"/>
      <c r="J1" s="69"/>
      <c r="K1" s="69"/>
      <c r="L1" s="69"/>
    </row>
    <row r="2" spans="1:12" ht="56.25">
      <c r="A2" s="13" t="s">
        <v>2289</v>
      </c>
      <c r="B2" s="13" t="s">
        <v>2290</v>
      </c>
      <c r="C2" s="13" t="s">
        <v>2291</v>
      </c>
      <c r="D2" s="13" t="s">
        <v>1052</v>
      </c>
      <c r="E2" s="13" t="s">
        <v>1053</v>
      </c>
      <c r="F2" s="13" t="s">
        <v>1054</v>
      </c>
      <c r="G2" s="13" t="s">
        <v>1055</v>
      </c>
      <c r="H2" s="13" t="s">
        <v>1807</v>
      </c>
      <c r="I2" s="37" t="s">
        <v>1312</v>
      </c>
      <c r="J2" s="37" t="s">
        <v>47</v>
      </c>
      <c r="K2" s="37" t="s">
        <v>1313</v>
      </c>
      <c r="L2" s="37" t="s">
        <v>404</v>
      </c>
    </row>
    <row r="3" spans="1:12" ht="45">
      <c r="A3" s="57" t="s">
        <v>1453</v>
      </c>
      <c r="B3" s="24" t="s">
        <v>1452</v>
      </c>
      <c r="C3" s="3" t="s">
        <v>650</v>
      </c>
      <c r="D3" s="3" t="s">
        <v>651</v>
      </c>
      <c r="E3" s="3" t="s">
        <v>652</v>
      </c>
      <c r="F3" s="3" t="s">
        <v>505</v>
      </c>
      <c r="G3" s="3" t="s">
        <v>653</v>
      </c>
      <c r="H3" s="24" t="s">
        <v>654</v>
      </c>
      <c r="I3" s="3">
        <v>2000</v>
      </c>
      <c r="J3" s="60">
        <v>5000</v>
      </c>
      <c r="K3" s="63">
        <f>J3*0.95</f>
        <v>4750</v>
      </c>
      <c r="L3" s="3"/>
    </row>
    <row r="4" spans="1:12" ht="45">
      <c r="A4" s="58"/>
      <c r="B4" s="3" t="s">
        <v>655</v>
      </c>
      <c r="C4" s="3" t="s">
        <v>650</v>
      </c>
      <c r="D4" s="3" t="s">
        <v>651</v>
      </c>
      <c r="E4" s="3" t="s">
        <v>656</v>
      </c>
      <c r="F4" s="3" t="s">
        <v>657</v>
      </c>
      <c r="G4" s="3" t="s">
        <v>658</v>
      </c>
      <c r="H4" s="24" t="s">
        <v>560</v>
      </c>
      <c r="I4" s="3">
        <v>2000</v>
      </c>
      <c r="J4" s="61"/>
      <c r="K4" s="65"/>
      <c r="L4" s="3"/>
    </row>
    <row r="5" spans="1:12" ht="56.25">
      <c r="A5" s="59"/>
      <c r="B5" s="24" t="s">
        <v>1454</v>
      </c>
      <c r="C5" s="3" t="s">
        <v>644</v>
      </c>
      <c r="D5" s="3" t="s">
        <v>645</v>
      </c>
      <c r="E5" s="3" t="s">
        <v>646</v>
      </c>
      <c r="F5" s="3" t="s">
        <v>647</v>
      </c>
      <c r="G5" s="3" t="s">
        <v>648</v>
      </c>
      <c r="H5" s="24" t="s">
        <v>649</v>
      </c>
      <c r="I5" s="3">
        <v>1000</v>
      </c>
      <c r="J5" s="62"/>
      <c r="K5" s="13">
        <f>J5*0.95</f>
        <v>0</v>
      </c>
      <c r="L5" s="3"/>
    </row>
    <row r="6" spans="1:12" ht="45">
      <c r="A6" s="57" t="s">
        <v>55</v>
      </c>
      <c r="B6" s="24" t="s">
        <v>586</v>
      </c>
      <c r="C6" s="3" t="s">
        <v>553</v>
      </c>
      <c r="D6" s="3" t="s">
        <v>262</v>
      </c>
      <c r="E6" s="3" t="s">
        <v>164</v>
      </c>
      <c r="F6" s="3" t="s">
        <v>1097</v>
      </c>
      <c r="G6" s="3" t="s">
        <v>1786</v>
      </c>
      <c r="H6" s="24" t="s">
        <v>659</v>
      </c>
      <c r="I6" s="17">
        <v>400</v>
      </c>
      <c r="J6" s="60">
        <v>400</v>
      </c>
      <c r="K6" s="63">
        <f>J6*0.95</f>
        <v>380</v>
      </c>
      <c r="L6" s="3" t="s">
        <v>1816</v>
      </c>
    </row>
    <row r="7" spans="1:12" ht="45">
      <c r="A7" s="59"/>
      <c r="B7" s="3" t="s">
        <v>660</v>
      </c>
      <c r="C7" s="3" t="s">
        <v>661</v>
      </c>
      <c r="D7" s="3" t="s">
        <v>1501</v>
      </c>
      <c r="E7" s="3" t="s">
        <v>1502</v>
      </c>
      <c r="F7" s="3" t="s">
        <v>1503</v>
      </c>
      <c r="G7" s="3" t="s">
        <v>149</v>
      </c>
      <c r="H7" s="3"/>
      <c r="I7" s="3"/>
      <c r="J7" s="62"/>
      <c r="K7" s="65"/>
      <c r="L7" s="3"/>
    </row>
    <row r="8" spans="1:12" ht="22.5">
      <c r="A8" s="57" t="s">
        <v>57</v>
      </c>
      <c r="B8" s="24" t="s">
        <v>56</v>
      </c>
      <c r="C8" s="3" t="s">
        <v>1957</v>
      </c>
      <c r="D8" s="3" t="s">
        <v>262</v>
      </c>
      <c r="E8" s="3" t="s">
        <v>1580</v>
      </c>
      <c r="F8" s="3" t="s">
        <v>1950</v>
      </c>
      <c r="G8" s="3">
        <v>2006.09</v>
      </c>
      <c r="H8" s="3" t="s">
        <v>1951</v>
      </c>
      <c r="I8" s="3">
        <v>2000</v>
      </c>
      <c r="J8" s="60">
        <v>4000</v>
      </c>
      <c r="K8" s="63">
        <f>J8*0.95</f>
        <v>3800</v>
      </c>
      <c r="L8" s="3"/>
    </row>
    <row r="9" spans="1:12" ht="45">
      <c r="A9" s="58"/>
      <c r="B9" s="3" t="s">
        <v>1504</v>
      </c>
      <c r="C9" s="3" t="s">
        <v>1505</v>
      </c>
      <c r="D9" s="3" t="s">
        <v>1501</v>
      </c>
      <c r="E9" s="3" t="s">
        <v>1506</v>
      </c>
      <c r="F9" s="3" t="s">
        <v>1097</v>
      </c>
      <c r="G9" s="3" t="s">
        <v>1787</v>
      </c>
      <c r="H9" s="24" t="s">
        <v>1507</v>
      </c>
      <c r="I9" s="3">
        <v>1000</v>
      </c>
      <c r="J9" s="61"/>
      <c r="K9" s="64"/>
      <c r="L9" s="3"/>
    </row>
    <row r="10" spans="1:12" ht="45">
      <c r="A10" s="59"/>
      <c r="B10" s="3" t="s">
        <v>1508</v>
      </c>
      <c r="C10" s="3" t="s">
        <v>1509</v>
      </c>
      <c r="D10" s="3" t="s">
        <v>1510</v>
      </c>
      <c r="E10" s="3" t="s">
        <v>1511</v>
      </c>
      <c r="F10" s="3" t="s">
        <v>1097</v>
      </c>
      <c r="G10" s="3" t="s">
        <v>250</v>
      </c>
      <c r="H10" s="24" t="s">
        <v>562</v>
      </c>
      <c r="I10" s="3">
        <v>1000</v>
      </c>
      <c r="J10" s="62"/>
      <c r="K10" s="65"/>
      <c r="L10" s="3"/>
    </row>
    <row r="11" spans="1:12" ht="101.25">
      <c r="A11" s="57" t="s">
        <v>547</v>
      </c>
      <c r="B11" s="24" t="s">
        <v>58</v>
      </c>
      <c r="C11" s="3" t="s">
        <v>1578</v>
      </c>
      <c r="D11" s="3" t="s">
        <v>1512</v>
      </c>
      <c r="E11" s="3" t="s">
        <v>1513</v>
      </c>
      <c r="F11" s="3" t="s">
        <v>1514</v>
      </c>
      <c r="G11" s="3" t="s">
        <v>1515</v>
      </c>
      <c r="H11" s="24" t="s">
        <v>1516</v>
      </c>
      <c r="I11" s="3">
        <v>5000</v>
      </c>
      <c r="J11" s="66">
        <v>6600</v>
      </c>
      <c r="K11" s="63">
        <f>J11*0.95</f>
        <v>6270</v>
      </c>
      <c r="L11" s="3"/>
    </row>
    <row r="12" spans="1:12" ht="33.75">
      <c r="A12" s="58"/>
      <c r="B12" s="3" t="s">
        <v>1517</v>
      </c>
      <c r="C12" s="3" t="s">
        <v>1518</v>
      </c>
      <c r="D12" s="3" t="s">
        <v>645</v>
      </c>
      <c r="E12" s="3" t="s">
        <v>1519</v>
      </c>
      <c r="F12" s="3" t="s">
        <v>1520</v>
      </c>
      <c r="G12" s="3" t="s">
        <v>1782</v>
      </c>
      <c r="H12" s="24" t="s">
        <v>1521</v>
      </c>
      <c r="I12" s="3">
        <v>1000</v>
      </c>
      <c r="J12" s="67"/>
      <c r="K12" s="64"/>
      <c r="L12" s="3"/>
    </row>
    <row r="13" spans="1:12" ht="33.75">
      <c r="A13" s="58"/>
      <c r="B13" s="3" t="s">
        <v>1522</v>
      </c>
      <c r="C13" s="3" t="s">
        <v>1185</v>
      </c>
      <c r="D13" s="3" t="s">
        <v>262</v>
      </c>
      <c r="E13" s="3" t="s">
        <v>1523</v>
      </c>
      <c r="F13" s="3" t="s">
        <v>1093</v>
      </c>
      <c r="G13" s="3" t="s">
        <v>1524</v>
      </c>
      <c r="H13" s="24" t="s">
        <v>1525</v>
      </c>
      <c r="I13" s="17">
        <v>0</v>
      </c>
      <c r="J13" s="67"/>
      <c r="K13" s="64"/>
      <c r="L13" s="3" t="s">
        <v>587</v>
      </c>
    </row>
    <row r="14" spans="1:12" ht="33.75">
      <c r="A14" s="59"/>
      <c r="B14" s="3" t="s">
        <v>1526</v>
      </c>
      <c r="C14" s="3" t="s">
        <v>1185</v>
      </c>
      <c r="D14" s="3" t="s">
        <v>262</v>
      </c>
      <c r="E14" s="3" t="s">
        <v>1527</v>
      </c>
      <c r="F14" s="24" t="s">
        <v>1094</v>
      </c>
      <c r="G14" s="3" t="s">
        <v>1871</v>
      </c>
      <c r="H14" s="24" t="s">
        <v>571</v>
      </c>
      <c r="I14" s="3">
        <v>600</v>
      </c>
      <c r="J14" s="68"/>
      <c r="K14" s="65"/>
      <c r="L14" s="3"/>
    </row>
    <row r="15" spans="1:12" ht="45">
      <c r="A15" s="57" t="s">
        <v>1307</v>
      </c>
      <c r="B15" s="24" t="s">
        <v>59</v>
      </c>
      <c r="C15" s="24" t="s">
        <v>48</v>
      </c>
      <c r="D15" s="3" t="s">
        <v>1528</v>
      </c>
      <c r="E15" s="3" t="s">
        <v>1529</v>
      </c>
      <c r="F15" s="3" t="s">
        <v>1783</v>
      </c>
      <c r="G15" s="3" t="s">
        <v>1530</v>
      </c>
      <c r="H15" s="24" t="s">
        <v>1531</v>
      </c>
      <c r="I15" s="3">
        <v>5000</v>
      </c>
      <c r="J15" s="60">
        <f>SUM(I15:I20)</f>
        <v>9400</v>
      </c>
      <c r="K15" s="63">
        <f>J15*0.95</f>
        <v>8930</v>
      </c>
      <c r="L15" s="3"/>
    </row>
    <row r="16" spans="1:12" ht="45">
      <c r="A16" s="58"/>
      <c r="B16" s="3" t="s">
        <v>1532</v>
      </c>
      <c r="C16" s="24" t="s">
        <v>581</v>
      </c>
      <c r="D16" s="3" t="s">
        <v>262</v>
      </c>
      <c r="E16" s="3" t="s">
        <v>1533</v>
      </c>
      <c r="F16" s="3" t="s">
        <v>1093</v>
      </c>
      <c r="G16" s="3" t="s">
        <v>1781</v>
      </c>
      <c r="H16" s="24" t="s">
        <v>1534</v>
      </c>
      <c r="I16" s="3">
        <v>2000</v>
      </c>
      <c r="J16" s="61"/>
      <c r="K16" s="64"/>
      <c r="L16" s="3"/>
    </row>
    <row r="17" spans="1:12" ht="33.75">
      <c r="A17" s="58"/>
      <c r="B17" s="3" t="s">
        <v>1535</v>
      </c>
      <c r="C17" s="24" t="s">
        <v>49</v>
      </c>
      <c r="D17" s="3" t="s">
        <v>645</v>
      </c>
      <c r="E17" s="3" t="s">
        <v>1536</v>
      </c>
      <c r="F17" s="3" t="s">
        <v>1537</v>
      </c>
      <c r="G17" s="3" t="s">
        <v>1538</v>
      </c>
      <c r="H17" s="24" t="s">
        <v>1539</v>
      </c>
      <c r="I17" s="3">
        <v>1000</v>
      </c>
      <c r="J17" s="61"/>
      <c r="K17" s="64"/>
      <c r="L17" s="3"/>
    </row>
    <row r="18" spans="1:12" ht="33.75">
      <c r="A18" s="58"/>
      <c r="B18" s="3" t="s">
        <v>1532</v>
      </c>
      <c r="C18" s="24" t="s">
        <v>581</v>
      </c>
      <c r="D18" s="3" t="s">
        <v>262</v>
      </c>
      <c r="E18" s="3" t="s">
        <v>1540</v>
      </c>
      <c r="F18" s="3" t="s">
        <v>1093</v>
      </c>
      <c r="G18" s="3" t="s">
        <v>1524</v>
      </c>
      <c r="H18" s="3" t="s">
        <v>261</v>
      </c>
      <c r="I18" s="3">
        <v>0</v>
      </c>
      <c r="J18" s="61"/>
      <c r="K18" s="64"/>
      <c r="L18" s="3" t="s">
        <v>587</v>
      </c>
    </row>
    <row r="19" spans="1:12" ht="33.75">
      <c r="A19" s="58"/>
      <c r="B19" s="3" t="s">
        <v>1532</v>
      </c>
      <c r="C19" s="24" t="s">
        <v>581</v>
      </c>
      <c r="D19" s="3" t="s">
        <v>262</v>
      </c>
      <c r="E19" s="3" t="s">
        <v>1541</v>
      </c>
      <c r="F19" s="3" t="s">
        <v>1097</v>
      </c>
      <c r="G19" s="3" t="s">
        <v>1786</v>
      </c>
      <c r="H19" s="24" t="s">
        <v>1542</v>
      </c>
      <c r="I19" s="17">
        <v>400</v>
      </c>
      <c r="J19" s="61"/>
      <c r="K19" s="64"/>
      <c r="L19" s="3" t="s">
        <v>1816</v>
      </c>
    </row>
    <row r="20" spans="1:12" ht="22.5">
      <c r="A20" s="59"/>
      <c r="B20" s="3" t="s">
        <v>1532</v>
      </c>
      <c r="C20" s="24" t="s">
        <v>581</v>
      </c>
      <c r="D20" s="3" t="s">
        <v>262</v>
      </c>
      <c r="E20" s="3" t="s">
        <v>228</v>
      </c>
      <c r="F20" s="3" t="s">
        <v>229</v>
      </c>
      <c r="G20" s="3" t="s">
        <v>230</v>
      </c>
      <c r="H20" s="24" t="s">
        <v>584</v>
      </c>
      <c r="I20" s="3">
        <v>1000</v>
      </c>
      <c r="J20" s="62"/>
      <c r="K20" s="65"/>
      <c r="L20" s="3"/>
    </row>
    <row r="21" spans="1:12" ht="33.75">
      <c r="A21" s="57" t="s">
        <v>61</v>
      </c>
      <c r="B21" s="24" t="s">
        <v>60</v>
      </c>
      <c r="C21" s="3" t="s">
        <v>1985</v>
      </c>
      <c r="D21" s="3" t="s">
        <v>262</v>
      </c>
      <c r="E21" s="3" t="s">
        <v>231</v>
      </c>
      <c r="F21" s="3" t="s">
        <v>232</v>
      </c>
      <c r="G21" s="3" t="s">
        <v>514</v>
      </c>
      <c r="H21" s="3"/>
      <c r="I21" s="3"/>
      <c r="J21" s="60">
        <f>SUM(I21:I29)</f>
        <v>4900</v>
      </c>
      <c r="K21" s="63">
        <f>J21*0.95</f>
        <v>4655</v>
      </c>
      <c r="L21" s="3"/>
    </row>
    <row r="22" spans="1:12" ht="33.75">
      <c r="A22" s="58"/>
      <c r="B22" s="3" t="s">
        <v>233</v>
      </c>
      <c r="C22" s="3" t="s">
        <v>205</v>
      </c>
      <c r="D22" s="3" t="s">
        <v>645</v>
      </c>
      <c r="E22" s="3" t="s">
        <v>234</v>
      </c>
      <c r="F22" s="3" t="s">
        <v>1177</v>
      </c>
      <c r="G22" s="3" t="s">
        <v>1173</v>
      </c>
      <c r="H22" s="3" t="s">
        <v>1088</v>
      </c>
      <c r="I22" s="3">
        <v>2000</v>
      </c>
      <c r="J22" s="61"/>
      <c r="K22" s="64"/>
      <c r="L22" s="3"/>
    </row>
    <row r="23" spans="1:12" ht="33.75">
      <c r="A23" s="58"/>
      <c r="B23" s="3" t="s">
        <v>347</v>
      </c>
      <c r="C23" s="3" t="s">
        <v>1185</v>
      </c>
      <c r="D23" s="3" t="s">
        <v>262</v>
      </c>
      <c r="E23" s="3" t="s">
        <v>348</v>
      </c>
      <c r="F23" s="3" t="s">
        <v>232</v>
      </c>
      <c r="G23" s="3" t="s">
        <v>514</v>
      </c>
      <c r="H23" s="3"/>
      <c r="I23" s="3"/>
      <c r="J23" s="61"/>
      <c r="K23" s="64"/>
      <c r="L23" s="3"/>
    </row>
    <row r="24" spans="1:12" ht="67.5">
      <c r="A24" s="58"/>
      <c r="B24" s="3" t="s">
        <v>349</v>
      </c>
      <c r="C24" s="3" t="s">
        <v>1185</v>
      </c>
      <c r="D24" s="3" t="s">
        <v>262</v>
      </c>
      <c r="E24" s="3" t="s">
        <v>1761</v>
      </c>
      <c r="F24" s="3" t="s">
        <v>1081</v>
      </c>
      <c r="G24" s="3" t="s">
        <v>350</v>
      </c>
      <c r="H24" s="24" t="s">
        <v>351</v>
      </c>
      <c r="I24" s="3">
        <v>2000</v>
      </c>
      <c r="J24" s="61"/>
      <c r="K24" s="64"/>
      <c r="L24" s="3"/>
    </row>
    <row r="25" spans="1:12" ht="33.75">
      <c r="A25" s="58"/>
      <c r="B25" s="3" t="s">
        <v>352</v>
      </c>
      <c r="C25" s="3" t="s">
        <v>205</v>
      </c>
      <c r="D25" s="3" t="s">
        <v>645</v>
      </c>
      <c r="E25" s="3" t="s">
        <v>353</v>
      </c>
      <c r="F25" s="3" t="s">
        <v>354</v>
      </c>
      <c r="G25" s="3" t="s">
        <v>257</v>
      </c>
      <c r="H25" s="3" t="s">
        <v>1090</v>
      </c>
      <c r="I25" s="3">
        <v>300</v>
      </c>
      <c r="J25" s="61"/>
      <c r="K25" s="64"/>
      <c r="L25" s="3"/>
    </row>
    <row r="26" spans="1:12" ht="33.75">
      <c r="A26" s="58"/>
      <c r="B26" s="3" t="s">
        <v>352</v>
      </c>
      <c r="C26" s="3" t="s">
        <v>205</v>
      </c>
      <c r="D26" s="3" t="s">
        <v>645</v>
      </c>
      <c r="E26" s="3" t="s">
        <v>355</v>
      </c>
      <c r="F26" s="3" t="s">
        <v>1083</v>
      </c>
      <c r="G26" s="3" t="s">
        <v>356</v>
      </c>
      <c r="H26" s="3" t="s">
        <v>1089</v>
      </c>
      <c r="I26" s="3">
        <v>600</v>
      </c>
      <c r="J26" s="61"/>
      <c r="K26" s="64"/>
      <c r="L26" s="3"/>
    </row>
    <row r="27" spans="1:12" ht="33.75">
      <c r="A27" s="58"/>
      <c r="B27" s="3" t="s">
        <v>357</v>
      </c>
      <c r="C27" s="3" t="s">
        <v>1183</v>
      </c>
      <c r="D27" s="3" t="s">
        <v>262</v>
      </c>
      <c r="E27" s="3" t="s">
        <v>358</v>
      </c>
      <c r="F27" s="3" t="s">
        <v>359</v>
      </c>
      <c r="G27" s="3">
        <v>2006.08</v>
      </c>
      <c r="H27" s="3"/>
      <c r="I27" s="3"/>
      <c r="J27" s="61"/>
      <c r="K27" s="64"/>
      <c r="L27" s="3"/>
    </row>
    <row r="28" spans="1:12" ht="33.75">
      <c r="A28" s="58"/>
      <c r="B28" s="24" t="s">
        <v>557</v>
      </c>
      <c r="C28" s="3" t="s">
        <v>1183</v>
      </c>
      <c r="D28" s="3" t="s">
        <v>262</v>
      </c>
      <c r="E28" s="3" t="s">
        <v>360</v>
      </c>
      <c r="F28" s="3" t="s">
        <v>359</v>
      </c>
      <c r="G28" s="3">
        <v>2006.08</v>
      </c>
      <c r="H28" s="3"/>
      <c r="I28" s="3"/>
      <c r="J28" s="61"/>
      <c r="K28" s="64"/>
      <c r="L28" s="3"/>
    </row>
    <row r="29" spans="1:12" ht="22.5">
      <c r="A29" s="59"/>
      <c r="B29" s="3" t="s">
        <v>361</v>
      </c>
      <c r="C29" s="3" t="s">
        <v>1183</v>
      </c>
      <c r="D29" s="3" t="s">
        <v>262</v>
      </c>
      <c r="E29" s="3" t="s">
        <v>362</v>
      </c>
      <c r="F29" s="3" t="s">
        <v>359</v>
      </c>
      <c r="G29" s="3">
        <v>2006.08</v>
      </c>
      <c r="H29" s="3"/>
      <c r="I29" s="3"/>
      <c r="J29" s="62"/>
      <c r="K29" s="65"/>
      <c r="L29" s="3"/>
    </row>
    <row r="30" spans="1:12" ht="40.5">
      <c r="A30" s="38" t="s">
        <v>1308</v>
      </c>
      <c r="B30" s="24" t="s">
        <v>1574</v>
      </c>
      <c r="C30" s="3" t="s">
        <v>363</v>
      </c>
      <c r="D30" s="3" t="s">
        <v>364</v>
      </c>
      <c r="E30" s="3" t="s">
        <v>365</v>
      </c>
      <c r="F30" s="3" t="s">
        <v>1095</v>
      </c>
      <c r="G30" s="3" t="s">
        <v>1193</v>
      </c>
      <c r="H30" s="24" t="s">
        <v>366</v>
      </c>
      <c r="I30" s="3">
        <v>2000</v>
      </c>
      <c r="J30" s="3">
        <v>2000</v>
      </c>
      <c r="K30" s="13">
        <f>J30*0.95</f>
        <v>1900</v>
      </c>
      <c r="L30" s="3"/>
    </row>
    <row r="31" spans="1:12" ht="56.25">
      <c r="A31" s="38" t="s">
        <v>1309</v>
      </c>
      <c r="B31" s="24" t="s">
        <v>539</v>
      </c>
      <c r="C31" s="3" t="s">
        <v>1617</v>
      </c>
      <c r="D31" s="3" t="s">
        <v>367</v>
      </c>
      <c r="E31" s="3" t="s">
        <v>368</v>
      </c>
      <c r="F31" s="3" t="s">
        <v>1093</v>
      </c>
      <c r="G31" s="3" t="s">
        <v>1781</v>
      </c>
      <c r="H31" s="24" t="s">
        <v>558</v>
      </c>
      <c r="I31" s="3">
        <v>2000</v>
      </c>
      <c r="J31" s="3">
        <v>2000</v>
      </c>
      <c r="K31" s="13">
        <v>1900</v>
      </c>
      <c r="L31" s="3"/>
    </row>
    <row r="32" spans="1:12" ht="33.75">
      <c r="A32" s="57" t="s">
        <v>541</v>
      </c>
      <c r="B32" s="24" t="s">
        <v>540</v>
      </c>
      <c r="C32" s="3" t="s">
        <v>1695</v>
      </c>
      <c r="D32" s="3" t="s">
        <v>645</v>
      </c>
      <c r="E32" s="3" t="s">
        <v>369</v>
      </c>
      <c r="F32" s="3" t="s">
        <v>1095</v>
      </c>
      <c r="G32" s="3" t="s">
        <v>1788</v>
      </c>
      <c r="H32" s="24" t="s">
        <v>572</v>
      </c>
      <c r="I32" s="3">
        <v>2000</v>
      </c>
      <c r="J32" s="60">
        <v>4000</v>
      </c>
      <c r="K32" s="63">
        <f>4000*0.95</f>
        <v>3800</v>
      </c>
      <c r="L32" s="3"/>
    </row>
    <row r="33" spans="1:12" ht="33.75">
      <c r="A33" s="59"/>
      <c r="B33" s="3" t="s">
        <v>370</v>
      </c>
      <c r="C33" s="3" t="s">
        <v>205</v>
      </c>
      <c r="D33" s="3" t="s">
        <v>645</v>
      </c>
      <c r="E33" s="3" t="s">
        <v>371</v>
      </c>
      <c r="F33" s="3" t="s">
        <v>1081</v>
      </c>
      <c r="G33" s="3" t="s">
        <v>1180</v>
      </c>
      <c r="H33" s="3" t="s">
        <v>1088</v>
      </c>
      <c r="I33" s="3">
        <v>2000</v>
      </c>
      <c r="J33" s="62"/>
      <c r="K33" s="65"/>
      <c r="L33" s="3"/>
    </row>
    <row r="34" spans="1:12" ht="67.5">
      <c r="A34" s="57" t="s">
        <v>1310</v>
      </c>
      <c r="B34" s="24" t="s">
        <v>542</v>
      </c>
      <c r="C34" s="24" t="s">
        <v>50</v>
      </c>
      <c r="D34" s="3" t="s">
        <v>262</v>
      </c>
      <c r="E34" s="3" t="s">
        <v>373</v>
      </c>
      <c r="F34" s="3" t="s">
        <v>657</v>
      </c>
      <c r="G34" s="3" t="s">
        <v>374</v>
      </c>
      <c r="H34" s="3" t="s">
        <v>1830</v>
      </c>
      <c r="I34" s="3">
        <v>2000</v>
      </c>
      <c r="J34" s="60">
        <v>5000</v>
      </c>
      <c r="K34" s="63">
        <f>J34*0.95</f>
        <v>4750</v>
      </c>
      <c r="L34" s="3"/>
    </row>
    <row r="35" spans="1:12" ht="22.5">
      <c r="A35" s="58"/>
      <c r="B35" s="3" t="s">
        <v>372</v>
      </c>
      <c r="C35" s="24" t="s">
        <v>50</v>
      </c>
      <c r="D35" s="3" t="s">
        <v>262</v>
      </c>
      <c r="E35" s="3" t="s">
        <v>375</v>
      </c>
      <c r="F35" s="3" t="s">
        <v>1083</v>
      </c>
      <c r="G35" s="3" t="s">
        <v>1865</v>
      </c>
      <c r="H35" s="24" t="s">
        <v>376</v>
      </c>
      <c r="I35" s="3">
        <v>1000</v>
      </c>
      <c r="J35" s="61"/>
      <c r="K35" s="64"/>
      <c r="L35" s="3"/>
    </row>
    <row r="36" spans="1:12" ht="67.5">
      <c r="A36" s="58"/>
      <c r="B36" s="3" t="s">
        <v>377</v>
      </c>
      <c r="C36" s="24" t="s">
        <v>51</v>
      </c>
      <c r="D36" s="3" t="s">
        <v>645</v>
      </c>
      <c r="E36" s="3" t="s">
        <v>378</v>
      </c>
      <c r="F36" s="3" t="s">
        <v>145</v>
      </c>
      <c r="G36" s="3" t="s">
        <v>2278</v>
      </c>
      <c r="H36" s="24" t="s">
        <v>379</v>
      </c>
      <c r="I36" s="3">
        <v>1000</v>
      </c>
      <c r="J36" s="61"/>
      <c r="K36" s="64"/>
      <c r="L36" s="3"/>
    </row>
    <row r="37" spans="1:12" ht="33.75">
      <c r="A37" s="59"/>
      <c r="B37" s="3" t="s">
        <v>380</v>
      </c>
      <c r="C37" s="24" t="s">
        <v>1831</v>
      </c>
      <c r="D37" s="3" t="s">
        <v>262</v>
      </c>
      <c r="E37" s="3" t="s">
        <v>381</v>
      </c>
      <c r="F37" s="3" t="s">
        <v>1097</v>
      </c>
      <c r="G37" s="3" t="s">
        <v>382</v>
      </c>
      <c r="H37" s="24" t="s">
        <v>383</v>
      </c>
      <c r="I37" s="3">
        <v>1000</v>
      </c>
      <c r="J37" s="62"/>
      <c r="K37" s="65"/>
      <c r="L37" s="3"/>
    </row>
    <row r="38" spans="1:12" ht="40.5">
      <c r="A38" s="38" t="s">
        <v>384</v>
      </c>
      <c r="B38" s="24" t="s">
        <v>384</v>
      </c>
      <c r="C38" s="24" t="s">
        <v>329</v>
      </c>
      <c r="D38" s="15" t="s">
        <v>1091</v>
      </c>
      <c r="E38" s="3" t="s">
        <v>385</v>
      </c>
      <c r="F38" s="3" t="s">
        <v>386</v>
      </c>
      <c r="G38" s="3" t="s">
        <v>148</v>
      </c>
      <c r="H38" s="3"/>
      <c r="I38" s="3"/>
      <c r="J38" s="3"/>
      <c r="K38" s="13"/>
      <c r="L38" s="3"/>
    </row>
    <row r="39" spans="1:12" ht="33.75">
      <c r="A39" s="57" t="s">
        <v>394</v>
      </c>
      <c r="B39" s="3" t="s">
        <v>387</v>
      </c>
      <c r="C39" s="24" t="s">
        <v>52</v>
      </c>
      <c r="D39" s="3" t="s">
        <v>389</v>
      </c>
      <c r="E39" s="3" t="s">
        <v>390</v>
      </c>
      <c r="F39" s="3" t="s">
        <v>1097</v>
      </c>
      <c r="G39" s="3" t="s">
        <v>1787</v>
      </c>
      <c r="H39" s="24" t="s">
        <v>559</v>
      </c>
      <c r="I39" s="3">
        <v>1000</v>
      </c>
      <c r="J39" s="60">
        <v>2300</v>
      </c>
      <c r="K39" s="63">
        <f>J39*0.95</f>
        <v>2185</v>
      </c>
      <c r="L39" s="3"/>
    </row>
    <row r="40" spans="1:12" ht="67.5">
      <c r="A40" s="58"/>
      <c r="B40" s="24" t="s">
        <v>543</v>
      </c>
      <c r="C40" s="24" t="s">
        <v>581</v>
      </c>
      <c r="D40" s="3" t="s">
        <v>391</v>
      </c>
      <c r="E40" s="3" t="s">
        <v>392</v>
      </c>
      <c r="F40" s="3" t="s">
        <v>156</v>
      </c>
      <c r="G40" s="3" t="s">
        <v>1538</v>
      </c>
      <c r="H40" s="24" t="s">
        <v>393</v>
      </c>
      <c r="I40" s="3">
        <v>1000</v>
      </c>
      <c r="J40" s="61"/>
      <c r="K40" s="64"/>
      <c r="L40" s="3"/>
    </row>
    <row r="41" spans="1:12" ht="33.75">
      <c r="A41" s="59"/>
      <c r="B41" s="3" t="s">
        <v>394</v>
      </c>
      <c r="C41" s="24" t="s">
        <v>53</v>
      </c>
      <c r="D41" s="3" t="s">
        <v>1091</v>
      </c>
      <c r="E41" s="3" t="s">
        <v>395</v>
      </c>
      <c r="F41" s="3" t="s">
        <v>183</v>
      </c>
      <c r="G41" s="3" t="s">
        <v>1794</v>
      </c>
      <c r="H41" s="3" t="s">
        <v>1090</v>
      </c>
      <c r="I41" s="3">
        <v>300</v>
      </c>
      <c r="J41" s="62"/>
      <c r="K41" s="65"/>
      <c r="L41" s="3"/>
    </row>
    <row r="42" spans="1:12" ht="33.75">
      <c r="A42" s="57" t="s">
        <v>546</v>
      </c>
      <c r="B42" s="3" t="s">
        <v>396</v>
      </c>
      <c r="C42" s="24" t="s">
        <v>49</v>
      </c>
      <c r="D42" s="3" t="s">
        <v>645</v>
      </c>
      <c r="E42" s="3" t="s">
        <v>397</v>
      </c>
      <c r="F42" s="3" t="s">
        <v>1081</v>
      </c>
      <c r="G42" s="3" t="s">
        <v>1180</v>
      </c>
      <c r="H42" s="3" t="s">
        <v>1088</v>
      </c>
      <c r="I42" s="3">
        <v>2000</v>
      </c>
      <c r="J42" s="60">
        <v>6000</v>
      </c>
      <c r="K42" s="63">
        <f>J42*0.95</f>
        <v>5700</v>
      </c>
      <c r="L42" s="3"/>
    </row>
    <row r="43" spans="1:12" ht="33.75">
      <c r="A43" s="58"/>
      <c r="B43" s="24" t="s">
        <v>545</v>
      </c>
      <c r="C43" s="24" t="s">
        <v>49</v>
      </c>
      <c r="D43" s="3" t="s">
        <v>645</v>
      </c>
      <c r="E43" s="3" t="s">
        <v>398</v>
      </c>
      <c r="F43" s="3" t="s">
        <v>657</v>
      </c>
      <c r="G43" s="3" t="s">
        <v>1735</v>
      </c>
      <c r="H43" s="3" t="s">
        <v>1088</v>
      </c>
      <c r="I43" s="3">
        <v>2000</v>
      </c>
      <c r="J43" s="61"/>
      <c r="K43" s="64"/>
      <c r="L43" s="3"/>
    </row>
    <row r="44" spans="1:12" ht="33.75">
      <c r="A44" s="59"/>
      <c r="B44" s="3" t="s">
        <v>396</v>
      </c>
      <c r="C44" s="24" t="s">
        <v>49</v>
      </c>
      <c r="D44" s="3" t="s">
        <v>645</v>
      </c>
      <c r="E44" s="3" t="s">
        <v>399</v>
      </c>
      <c r="F44" s="3" t="s">
        <v>1093</v>
      </c>
      <c r="G44" s="3" t="s">
        <v>400</v>
      </c>
      <c r="H44" s="24" t="s">
        <v>401</v>
      </c>
      <c r="I44" s="3">
        <v>2000</v>
      </c>
      <c r="J44" s="62"/>
      <c r="K44" s="65"/>
      <c r="L44" s="3"/>
    </row>
    <row r="45" spans="1:12" ht="40.5">
      <c r="A45" s="38" t="s">
        <v>1311</v>
      </c>
      <c r="B45" s="24" t="s">
        <v>544</v>
      </c>
      <c r="C45" s="24" t="s">
        <v>54</v>
      </c>
      <c r="D45" s="3" t="s">
        <v>402</v>
      </c>
      <c r="E45" s="3" t="s">
        <v>403</v>
      </c>
      <c r="F45" s="3" t="s">
        <v>647</v>
      </c>
      <c r="G45" s="24" t="s">
        <v>1585</v>
      </c>
      <c r="H45" s="24" t="s">
        <v>852</v>
      </c>
      <c r="I45" s="3">
        <v>1000</v>
      </c>
      <c r="J45" s="3">
        <v>1000</v>
      </c>
      <c r="K45" s="13">
        <f>J45*0.95</f>
        <v>950</v>
      </c>
      <c r="L45" s="3"/>
    </row>
    <row r="46" spans="9:11" ht="13.5">
      <c r="I46" s="14">
        <f>SUM(I3:I45)</f>
        <v>52600</v>
      </c>
      <c r="J46" s="14">
        <f>SUM(J3:J45)</f>
        <v>52600</v>
      </c>
      <c r="K46" s="14">
        <f>SUM(K3:K45)</f>
        <v>49970</v>
      </c>
    </row>
    <row r="49" ht="13.5">
      <c r="I49" s="1">
        <f>I46*0.95</f>
        <v>49970</v>
      </c>
    </row>
    <row r="59" ht="13.5">
      <c r="D59" s="2"/>
    </row>
    <row r="60" ht="13.5">
      <c r="D60" s="2"/>
    </row>
    <row r="61" ht="13.5">
      <c r="D61" s="2"/>
    </row>
    <row r="62" ht="13.5">
      <c r="D62" s="2"/>
    </row>
  </sheetData>
  <mergeCells count="31">
    <mergeCell ref="J6:J7"/>
    <mergeCell ref="K6:K7"/>
    <mergeCell ref="A6:A7"/>
    <mergeCell ref="A1:L1"/>
    <mergeCell ref="A3:A5"/>
    <mergeCell ref="J3:J5"/>
    <mergeCell ref="A8:A10"/>
    <mergeCell ref="J8:J10"/>
    <mergeCell ref="K8:K10"/>
    <mergeCell ref="A11:A14"/>
    <mergeCell ref="A15:A20"/>
    <mergeCell ref="J11:J14"/>
    <mergeCell ref="K11:K14"/>
    <mergeCell ref="J15:J20"/>
    <mergeCell ref="K15:K20"/>
    <mergeCell ref="A21:A29"/>
    <mergeCell ref="J21:J29"/>
    <mergeCell ref="K21:K29"/>
    <mergeCell ref="A32:A33"/>
    <mergeCell ref="J32:J33"/>
    <mergeCell ref="K32:K33"/>
    <mergeCell ref="A42:A44"/>
    <mergeCell ref="J42:J44"/>
    <mergeCell ref="K42:K44"/>
    <mergeCell ref="K3:K4"/>
    <mergeCell ref="A34:A37"/>
    <mergeCell ref="J34:J37"/>
    <mergeCell ref="K34:K37"/>
    <mergeCell ref="A39:A41"/>
    <mergeCell ref="J39:J41"/>
    <mergeCell ref="K39:K41"/>
  </mergeCells>
  <printOptions/>
  <pageMargins left="0.42" right="0.36" top="0.22" bottom="0.25" header="0.23" footer="0.23"/>
  <pageSetup horizontalDpi="600" verticalDpi="600" orientation="portrait" paperSize="9" r:id="rId1"/>
  <rowBreaks count="2" manualBreakCount="2">
    <brk id="14" max="255" man="1"/>
    <brk id="33" max="255" man="1"/>
  </rowBreaks>
</worksheet>
</file>

<file path=xl/worksheets/sheet10.xml><?xml version="1.0" encoding="utf-8"?>
<worksheet xmlns="http://schemas.openxmlformats.org/spreadsheetml/2006/main" xmlns:r="http://schemas.openxmlformats.org/officeDocument/2006/relationships">
  <dimension ref="A1:L35"/>
  <sheetViews>
    <sheetView view="pageBreakPreview" zoomScaleSheetLayoutView="100" workbookViewId="0" topLeftCell="A10">
      <selection activeCell="M30" sqref="M30"/>
    </sheetView>
  </sheetViews>
  <sheetFormatPr defaultColWidth="9.00390625" defaultRowHeight="14.25"/>
  <cols>
    <col min="1" max="1" width="3.625" style="45" customWidth="1"/>
    <col min="2" max="2" width="6.375" style="6" customWidth="1"/>
    <col min="3" max="3" width="5.75390625" style="6" customWidth="1"/>
    <col min="4" max="4" width="4.50390625" style="16" customWidth="1"/>
    <col min="5" max="5" width="19.125" style="6" customWidth="1"/>
    <col min="6" max="6" width="13.00390625" style="6" customWidth="1"/>
    <col min="7" max="7" width="7.00390625" style="6" customWidth="1"/>
    <col min="8" max="8" width="12.375" style="6" customWidth="1"/>
    <col min="9" max="9" width="5.375" style="6" customWidth="1"/>
    <col min="10" max="10" width="5.875" style="6" customWidth="1"/>
    <col min="11" max="11" width="5.375" style="6" customWidth="1"/>
    <col min="12" max="12" width="6.125" style="6" customWidth="1"/>
    <col min="13" max="16384" width="9.00390625" style="6" customWidth="1"/>
  </cols>
  <sheetData>
    <row r="1" spans="1:12" ht="33.75" customHeight="1">
      <c r="A1" s="69" t="s">
        <v>1775</v>
      </c>
      <c r="B1" s="69"/>
      <c r="C1" s="69"/>
      <c r="D1" s="69"/>
      <c r="E1" s="69"/>
      <c r="F1" s="69"/>
      <c r="G1" s="69"/>
      <c r="H1" s="69"/>
      <c r="I1" s="69"/>
      <c r="J1" s="48"/>
      <c r="K1" s="48"/>
      <c r="L1" s="48"/>
    </row>
    <row r="2" spans="1:12" ht="56.25">
      <c r="A2" s="13" t="s">
        <v>1072</v>
      </c>
      <c r="B2" s="13" t="s">
        <v>1073</v>
      </c>
      <c r="C2" s="13" t="s">
        <v>1074</v>
      </c>
      <c r="D2" s="19" t="s">
        <v>1075</v>
      </c>
      <c r="E2" s="13" t="s">
        <v>1076</v>
      </c>
      <c r="F2" s="13" t="s">
        <v>1077</v>
      </c>
      <c r="G2" s="13" t="s">
        <v>1078</v>
      </c>
      <c r="H2" s="13" t="s">
        <v>1807</v>
      </c>
      <c r="I2" s="37" t="s">
        <v>1312</v>
      </c>
      <c r="J2" s="37" t="s">
        <v>47</v>
      </c>
      <c r="K2" s="37" t="s">
        <v>1313</v>
      </c>
      <c r="L2" s="37" t="s">
        <v>404</v>
      </c>
    </row>
    <row r="3" spans="1:12" ht="22.5">
      <c r="A3" s="57" t="s">
        <v>1952</v>
      </c>
      <c r="B3" s="24" t="s">
        <v>1952</v>
      </c>
      <c r="C3" s="3" t="s">
        <v>329</v>
      </c>
      <c r="D3" s="3" t="s">
        <v>1085</v>
      </c>
      <c r="E3" s="3" t="s">
        <v>1953</v>
      </c>
      <c r="F3" s="3" t="s">
        <v>1954</v>
      </c>
      <c r="G3" s="3">
        <v>2006.09</v>
      </c>
      <c r="H3" s="3" t="s">
        <v>1577</v>
      </c>
      <c r="I3" s="3">
        <v>2000</v>
      </c>
      <c r="J3" s="60">
        <v>4300</v>
      </c>
      <c r="K3" s="60">
        <f>J3*0.95</f>
        <v>4085</v>
      </c>
      <c r="L3" s="3"/>
    </row>
    <row r="4" spans="1:12" ht="22.5">
      <c r="A4" s="58"/>
      <c r="B4" s="3" t="s">
        <v>95</v>
      </c>
      <c r="C4" s="3" t="s">
        <v>1575</v>
      </c>
      <c r="D4" s="3" t="s">
        <v>96</v>
      </c>
      <c r="E4" s="3" t="s">
        <v>97</v>
      </c>
      <c r="F4" s="3" t="s">
        <v>1081</v>
      </c>
      <c r="G4" s="3" t="s">
        <v>338</v>
      </c>
      <c r="H4" s="24" t="s">
        <v>1818</v>
      </c>
      <c r="I4" s="3">
        <v>2000</v>
      </c>
      <c r="J4" s="61"/>
      <c r="K4" s="61"/>
      <c r="L4" s="3"/>
    </row>
    <row r="5" spans="1:12" ht="22.5">
      <c r="A5" s="58"/>
      <c r="B5" s="3" t="s">
        <v>98</v>
      </c>
      <c r="C5" s="3" t="s">
        <v>343</v>
      </c>
      <c r="D5" s="3" t="s">
        <v>72</v>
      </c>
      <c r="E5" s="3" t="s">
        <v>99</v>
      </c>
      <c r="F5" s="3" t="s">
        <v>100</v>
      </c>
      <c r="G5" s="3" t="s">
        <v>101</v>
      </c>
      <c r="H5" s="3"/>
      <c r="I5" s="3"/>
      <c r="J5" s="61"/>
      <c r="K5" s="61"/>
      <c r="L5" s="3"/>
    </row>
    <row r="6" spans="1:12" ht="22.5">
      <c r="A6" s="58"/>
      <c r="B6" s="24" t="s">
        <v>102</v>
      </c>
      <c r="C6" s="3" t="s">
        <v>343</v>
      </c>
      <c r="D6" s="3" t="s">
        <v>72</v>
      </c>
      <c r="E6" s="3" t="s">
        <v>103</v>
      </c>
      <c r="F6" s="3" t="s">
        <v>104</v>
      </c>
      <c r="G6" s="3" t="s">
        <v>105</v>
      </c>
      <c r="H6" s="3"/>
      <c r="I6" s="3"/>
      <c r="J6" s="61"/>
      <c r="K6" s="61"/>
      <c r="L6" s="3"/>
    </row>
    <row r="7" spans="1:12" ht="22.5">
      <c r="A7" s="58"/>
      <c r="B7" s="3" t="s">
        <v>106</v>
      </c>
      <c r="C7" s="3" t="s">
        <v>343</v>
      </c>
      <c r="D7" s="3" t="s">
        <v>72</v>
      </c>
      <c r="E7" s="3" t="s">
        <v>107</v>
      </c>
      <c r="F7" s="3" t="s">
        <v>108</v>
      </c>
      <c r="G7" s="3" t="s">
        <v>109</v>
      </c>
      <c r="H7" s="3" t="s">
        <v>1090</v>
      </c>
      <c r="I7" s="3">
        <v>300</v>
      </c>
      <c r="J7" s="61"/>
      <c r="K7" s="61"/>
      <c r="L7" s="3"/>
    </row>
    <row r="8" spans="1:12" s="14" customFormat="1" ht="90">
      <c r="A8" s="59"/>
      <c r="B8" s="3" t="s">
        <v>110</v>
      </c>
      <c r="C8" s="3" t="s">
        <v>111</v>
      </c>
      <c r="D8" s="3" t="s">
        <v>112</v>
      </c>
      <c r="E8" s="3" t="s">
        <v>113</v>
      </c>
      <c r="F8" s="3" t="s">
        <v>872</v>
      </c>
      <c r="G8" s="3">
        <v>2006</v>
      </c>
      <c r="H8" s="3"/>
      <c r="I8" s="3"/>
      <c r="J8" s="62"/>
      <c r="K8" s="62"/>
      <c r="L8" s="3"/>
    </row>
    <row r="9" spans="1:12" ht="45">
      <c r="A9" s="57" t="s">
        <v>1405</v>
      </c>
      <c r="B9" s="24" t="s">
        <v>1948</v>
      </c>
      <c r="C9" s="3" t="s">
        <v>332</v>
      </c>
      <c r="D9" s="15" t="s">
        <v>62</v>
      </c>
      <c r="E9" s="3" t="s">
        <v>63</v>
      </c>
      <c r="F9" s="3" t="s">
        <v>64</v>
      </c>
      <c r="G9" s="3">
        <v>2006.08</v>
      </c>
      <c r="H9" s="3"/>
      <c r="I9" s="3"/>
      <c r="J9" s="60"/>
      <c r="K9" s="60"/>
      <c r="L9" s="3"/>
    </row>
    <row r="10" spans="1:12" ht="45">
      <c r="A10" s="59"/>
      <c r="B10" s="3" t="s">
        <v>65</v>
      </c>
      <c r="C10" s="3" t="s">
        <v>332</v>
      </c>
      <c r="D10" s="15" t="s">
        <v>62</v>
      </c>
      <c r="E10" s="3" t="s">
        <v>66</v>
      </c>
      <c r="F10" s="3" t="s">
        <v>64</v>
      </c>
      <c r="G10" s="3">
        <v>2006.08</v>
      </c>
      <c r="H10" s="3"/>
      <c r="I10" s="3"/>
      <c r="J10" s="62"/>
      <c r="K10" s="62"/>
      <c r="L10" s="3"/>
    </row>
    <row r="11" spans="1:12" ht="33.75">
      <c r="A11" s="57" t="s">
        <v>67</v>
      </c>
      <c r="B11" s="24" t="s">
        <v>67</v>
      </c>
      <c r="C11" s="3" t="s">
        <v>328</v>
      </c>
      <c r="D11" s="15" t="s">
        <v>1085</v>
      </c>
      <c r="E11" s="3" t="s">
        <v>68</v>
      </c>
      <c r="F11" s="3" t="s">
        <v>69</v>
      </c>
      <c r="G11" s="3" t="s">
        <v>70</v>
      </c>
      <c r="H11" s="3"/>
      <c r="I11" s="3"/>
      <c r="J11" s="60"/>
      <c r="K11" s="60"/>
      <c r="L11" s="3"/>
    </row>
    <row r="12" spans="1:12" ht="33.75">
      <c r="A12" s="58"/>
      <c r="B12" s="3" t="s">
        <v>71</v>
      </c>
      <c r="C12" s="3" t="s">
        <v>1043</v>
      </c>
      <c r="D12" s="15" t="s">
        <v>72</v>
      </c>
      <c r="E12" s="3" t="s">
        <v>73</v>
      </c>
      <c r="F12" s="3" t="s">
        <v>74</v>
      </c>
      <c r="G12" s="3" t="s">
        <v>75</v>
      </c>
      <c r="H12" s="3"/>
      <c r="I12" s="3"/>
      <c r="J12" s="61"/>
      <c r="K12" s="61"/>
      <c r="L12" s="3"/>
    </row>
    <row r="13" spans="1:12" ht="22.5">
      <c r="A13" s="58"/>
      <c r="B13" s="3" t="s">
        <v>71</v>
      </c>
      <c r="C13" s="3" t="s">
        <v>1043</v>
      </c>
      <c r="D13" s="15" t="s">
        <v>72</v>
      </c>
      <c r="E13" s="3" t="s">
        <v>76</v>
      </c>
      <c r="F13" s="3" t="s">
        <v>77</v>
      </c>
      <c r="G13" s="3" t="s">
        <v>78</v>
      </c>
      <c r="H13" s="3"/>
      <c r="I13" s="3"/>
      <c r="J13" s="61"/>
      <c r="K13" s="61"/>
      <c r="L13" s="3"/>
    </row>
    <row r="14" spans="1:12" ht="45">
      <c r="A14" s="59"/>
      <c r="B14" s="3" t="s">
        <v>67</v>
      </c>
      <c r="C14" s="3" t="s">
        <v>328</v>
      </c>
      <c r="D14" s="15" t="s">
        <v>1085</v>
      </c>
      <c r="E14" s="3" t="s">
        <v>79</v>
      </c>
      <c r="F14" s="3" t="s">
        <v>64</v>
      </c>
      <c r="G14" s="3">
        <v>2006.08</v>
      </c>
      <c r="H14" s="3"/>
      <c r="I14" s="3"/>
      <c r="J14" s="62"/>
      <c r="K14" s="62"/>
      <c r="L14" s="3"/>
    </row>
    <row r="15" spans="1:12" ht="22.5">
      <c r="A15" s="57" t="s">
        <v>1406</v>
      </c>
      <c r="B15" s="24" t="s">
        <v>80</v>
      </c>
      <c r="C15" s="3" t="s">
        <v>1183</v>
      </c>
      <c r="D15" s="3" t="s">
        <v>72</v>
      </c>
      <c r="E15" s="3" t="s">
        <v>81</v>
      </c>
      <c r="F15" s="3" t="s">
        <v>82</v>
      </c>
      <c r="G15" s="3" t="s">
        <v>83</v>
      </c>
      <c r="H15" s="3"/>
      <c r="I15" s="3"/>
      <c r="J15" s="60">
        <v>1300</v>
      </c>
      <c r="K15" s="60">
        <f>J15*0.95</f>
        <v>1235</v>
      </c>
      <c r="L15" s="3"/>
    </row>
    <row r="16" spans="1:12" ht="22.5">
      <c r="A16" s="58"/>
      <c r="B16" s="3" t="s">
        <v>80</v>
      </c>
      <c r="C16" s="3" t="s">
        <v>1183</v>
      </c>
      <c r="D16" s="3" t="s">
        <v>72</v>
      </c>
      <c r="E16" s="3" t="s">
        <v>84</v>
      </c>
      <c r="F16" s="3" t="s">
        <v>85</v>
      </c>
      <c r="G16" s="3" t="s">
        <v>1585</v>
      </c>
      <c r="H16" s="24" t="s">
        <v>1819</v>
      </c>
      <c r="I16" s="3">
        <v>1000</v>
      </c>
      <c r="J16" s="61"/>
      <c r="K16" s="61"/>
      <c r="L16" s="3"/>
    </row>
    <row r="17" spans="1:12" ht="45">
      <c r="A17" s="59"/>
      <c r="B17" s="3" t="s">
        <v>86</v>
      </c>
      <c r="C17" s="3" t="s">
        <v>87</v>
      </c>
      <c r="D17" s="3" t="s">
        <v>88</v>
      </c>
      <c r="E17" s="3" t="s">
        <v>89</v>
      </c>
      <c r="F17" s="3" t="s">
        <v>90</v>
      </c>
      <c r="G17" s="3" t="s">
        <v>91</v>
      </c>
      <c r="H17" s="3" t="s">
        <v>1090</v>
      </c>
      <c r="I17" s="3">
        <v>300</v>
      </c>
      <c r="J17" s="62"/>
      <c r="K17" s="62"/>
      <c r="L17" s="3"/>
    </row>
    <row r="18" spans="1:12" ht="40.5">
      <c r="A18" s="38" t="s">
        <v>1407</v>
      </c>
      <c r="B18" s="24" t="s">
        <v>92</v>
      </c>
      <c r="C18" s="3" t="s">
        <v>255</v>
      </c>
      <c r="D18" s="3" t="s">
        <v>72</v>
      </c>
      <c r="E18" s="3" t="s">
        <v>93</v>
      </c>
      <c r="F18" s="3" t="s">
        <v>94</v>
      </c>
      <c r="G18" s="3" t="s">
        <v>483</v>
      </c>
      <c r="H18" s="3"/>
      <c r="I18" s="3"/>
      <c r="J18" s="3"/>
      <c r="K18" s="3"/>
      <c r="L18" s="3"/>
    </row>
    <row r="19" spans="1:12" s="14" customFormat="1" ht="45">
      <c r="A19" s="57" t="s">
        <v>114</v>
      </c>
      <c r="B19" s="24" t="s">
        <v>114</v>
      </c>
      <c r="C19" s="3" t="s">
        <v>329</v>
      </c>
      <c r="D19" s="3" t="s">
        <v>1085</v>
      </c>
      <c r="E19" s="3" t="s">
        <v>115</v>
      </c>
      <c r="F19" s="3" t="s">
        <v>165</v>
      </c>
      <c r="G19" s="3" t="s">
        <v>1062</v>
      </c>
      <c r="H19" s="24" t="s">
        <v>1820</v>
      </c>
      <c r="I19" s="17">
        <v>4000</v>
      </c>
      <c r="J19" s="60">
        <v>4000</v>
      </c>
      <c r="K19" s="60">
        <f>J19*0.95</f>
        <v>3800</v>
      </c>
      <c r="L19" s="3" t="s">
        <v>116</v>
      </c>
    </row>
    <row r="20" spans="1:12" s="14" customFormat="1" ht="45">
      <c r="A20" s="58"/>
      <c r="B20" s="3" t="s">
        <v>114</v>
      </c>
      <c r="C20" s="3" t="s">
        <v>329</v>
      </c>
      <c r="D20" s="3" t="s">
        <v>1085</v>
      </c>
      <c r="E20" s="3" t="s">
        <v>117</v>
      </c>
      <c r="F20" s="3" t="s">
        <v>555</v>
      </c>
      <c r="G20" s="3"/>
      <c r="H20" s="3" t="s">
        <v>1586</v>
      </c>
      <c r="I20" s="17">
        <v>0</v>
      </c>
      <c r="J20" s="61"/>
      <c r="K20" s="61"/>
      <c r="L20" s="3" t="s">
        <v>2255</v>
      </c>
    </row>
    <row r="21" spans="1:12" ht="22.5">
      <c r="A21" s="59"/>
      <c r="B21" s="3" t="s">
        <v>118</v>
      </c>
      <c r="C21" s="3" t="s">
        <v>343</v>
      </c>
      <c r="D21" s="3" t="s">
        <v>72</v>
      </c>
      <c r="E21" s="3" t="s">
        <v>119</v>
      </c>
      <c r="F21" s="3" t="s">
        <v>120</v>
      </c>
      <c r="G21" s="3" t="s">
        <v>896</v>
      </c>
      <c r="H21" s="3"/>
      <c r="I21" s="3"/>
      <c r="J21" s="62"/>
      <c r="K21" s="62"/>
      <c r="L21" s="3"/>
    </row>
    <row r="22" spans="1:12" ht="45">
      <c r="A22" s="57" t="s">
        <v>1367</v>
      </c>
      <c r="B22" s="24" t="s">
        <v>125</v>
      </c>
      <c r="C22" s="24" t="s">
        <v>553</v>
      </c>
      <c r="D22" s="3" t="s">
        <v>126</v>
      </c>
      <c r="E22" s="3" t="s">
        <v>127</v>
      </c>
      <c r="F22" s="3" t="s">
        <v>128</v>
      </c>
      <c r="G22" s="3" t="s">
        <v>1366</v>
      </c>
      <c r="H22" s="24" t="s">
        <v>1826</v>
      </c>
      <c r="I22" s="3">
        <v>400</v>
      </c>
      <c r="J22" s="60">
        <v>2100</v>
      </c>
      <c r="K22" s="60">
        <f>J22*0.95</f>
        <v>1995</v>
      </c>
      <c r="L22" s="3" t="s">
        <v>1816</v>
      </c>
    </row>
    <row r="23" spans="1:12" ht="22.5">
      <c r="A23" s="58"/>
      <c r="B23" s="24" t="s">
        <v>1367</v>
      </c>
      <c r="C23" s="3" t="s">
        <v>329</v>
      </c>
      <c r="D23" s="15" t="s">
        <v>1085</v>
      </c>
      <c r="E23" s="3" t="s">
        <v>1368</v>
      </c>
      <c r="F23" s="3" t="s">
        <v>940</v>
      </c>
      <c r="G23" s="3" t="s">
        <v>330</v>
      </c>
      <c r="H23" s="3" t="s">
        <v>1090</v>
      </c>
      <c r="I23" s="3">
        <v>300</v>
      </c>
      <c r="J23" s="61"/>
      <c r="K23" s="61"/>
      <c r="L23" s="3"/>
    </row>
    <row r="24" spans="1:12" ht="33.75">
      <c r="A24" s="58"/>
      <c r="B24" s="3" t="s">
        <v>1369</v>
      </c>
      <c r="C24" s="3" t="s">
        <v>1458</v>
      </c>
      <c r="D24" s="15" t="s">
        <v>1370</v>
      </c>
      <c r="E24" s="3" t="s">
        <v>1371</v>
      </c>
      <c r="F24" s="3" t="s">
        <v>1097</v>
      </c>
      <c r="G24" s="3" t="s">
        <v>1865</v>
      </c>
      <c r="H24" s="24" t="s">
        <v>1372</v>
      </c>
      <c r="I24" s="3">
        <v>1000</v>
      </c>
      <c r="J24" s="61"/>
      <c r="K24" s="61"/>
      <c r="L24" s="3"/>
    </row>
    <row r="25" spans="1:12" ht="45">
      <c r="A25" s="59"/>
      <c r="B25" s="3" t="s">
        <v>1373</v>
      </c>
      <c r="C25" s="3" t="s">
        <v>1374</v>
      </c>
      <c r="D25" s="3" t="s">
        <v>1375</v>
      </c>
      <c r="E25" s="3" t="s">
        <v>1376</v>
      </c>
      <c r="F25" s="3" t="s">
        <v>1097</v>
      </c>
      <c r="G25" s="3" t="s">
        <v>1786</v>
      </c>
      <c r="H25" s="24" t="s">
        <v>1821</v>
      </c>
      <c r="I25" s="3">
        <v>400</v>
      </c>
      <c r="J25" s="62"/>
      <c r="K25" s="62"/>
      <c r="L25" s="3" t="s">
        <v>1816</v>
      </c>
    </row>
    <row r="26" spans="1:12" ht="33.75">
      <c r="A26" s="57" t="s">
        <v>1408</v>
      </c>
      <c r="B26" s="24" t="s">
        <v>1377</v>
      </c>
      <c r="C26" s="3" t="s">
        <v>1378</v>
      </c>
      <c r="D26" s="15" t="s">
        <v>1370</v>
      </c>
      <c r="E26" s="3" t="s">
        <v>1379</v>
      </c>
      <c r="F26" s="3" t="s">
        <v>1097</v>
      </c>
      <c r="G26" s="3" t="s">
        <v>1865</v>
      </c>
      <c r="H26" s="24" t="s">
        <v>1380</v>
      </c>
      <c r="I26" s="3">
        <v>1000</v>
      </c>
      <c r="J26" s="60">
        <v>2000</v>
      </c>
      <c r="K26" s="60">
        <f>J26*0.95</f>
        <v>1900</v>
      </c>
      <c r="L26" s="3"/>
    </row>
    <row r="27" spans="1:12" ht="56.25">
      <c r="A27" s="59"/>
      <c r="B27" s="3" t="s">
        <v>1381</v>
      </c>
      <c r="C27" s="3" t="s">
        <v>1382</v>
      </c>
      <c r="D27" s="3" t="s">
        <v>62</v>
      </c>
      <c r="E27" s="3" t="s">
        <v>1683</v>
      </c>
      <c r="F27" s="3" t="s">
        <v>1656</v>
      </c>
      <c r="G27" s="3" t="s">
        <v>1657</v>
      </c>
      <c r="H27" s="24" t="s">
        <v>643</v>
      </c>
      <c r="I27" s="3">
        <v>1000</v>
      </c>
      <c r="J27" s="62"/>
      <c r="K27" s="62"/>
      <c r="L27" s="3"/>
    </row>
    <row r="28" spans="1:12" ht="33.75">
      <c r="A28" s="82" t="s">
        <v>1409</v>
      </c>
      <c r="B28" s="24" t="s">
        <v>1383</v>
      </c>
      <c r="C28" s="3" t="s">
        <v>333</v>
      </c>
      <c r="D28" s="15" t="s">
        <v>1384</v>
      </c>
      <c r="E28" s="3" t="s">
        <v>1385</v>
      </c>
      <c r="F28" s="3" t="s">
        <v>1097</v>
      </c>
      <c r="G28" s="3" t="s">
        <v>1865</v>
      </c>
      <c r="H28" s="24" t="s">
        <v>1386</v>
      </c>
      <c r="I28" s="3">
        <v>1000</v>
      </c>
      <c r="J28" s="60">
        <v>2000</v>
      </c>
      <c r="K28" s="60">
        <f>J28*0.95</f>
        <v>1900</v>
      </c>
      <c r="L28" s="3"/>
    </row>
    <row r="29" spans="1:12" ht="33.75">
      <c r="A29" s="59"/>
      <c r="B29" s="3" t="s">
        <v>1387</v>
      </c>
      <c r="C29" s="3" t="s">
        <v>1388</v>
      </c>
      <c r="D29" s="15" t="s">
        <v>1389</v>
      </c>
      <c r="E29" s="3" t="s">
        <v>1390</v>
      </c>
      <c r="F29" s="3" t="s">
        <v>1097</v>
      </c>
      <c r="G29" s="3" t="s">
        <v>250</v>
      </c>
      <c r="H29" s="24" t="s">
        <v>1817</v>
      </c>
      <c r="I29" s="3">
        <v>1000</v>
      </c>
      <c r="J29" s="62"/>
      <c r="K29" s="62"/>
      <c r="L29" s="3"/>
    </row>
    <row r="30" spans="1:12" ht="40.5">
      <c r="A30" s="38" t="s">
        <v>1410</v>
      </c>
      <c r="B30" s="24" t="s">
        <v>1391</v>
      </c>
      <c r="C30" s="3" t="s">
        <v>1392</v>
      </c>
      <c r="D30" s="15" t="s">
        <v>72</v>
      </c>
      <c r="E30" s="3" t="s">
        <v>1684</v>
      </c>
      <c r="F30" s="3" t="s">
        <v>505</v>
      </c>
      <c r="G30" s="3" t="s">
        <v>1393</v>
      </c>
      <c r="H30" s="24" t="s">
        <v>1822</v>
      </c>
      <c r="I30" s="3">
        <v>0</v>
      </c>
      <c r="J30" s="3"/>
      <c r="K30" s="3"/>
      <c r="L30" s="3" t="s">
        <v>1823</v>
      </c>
    </row>
    <row r="31" spans="1:12" ht="45">
      <c r="A31" s="57" t="s">
        <v>1411</v>
      </c>
      <c r="B31" s="24" t="s">
        <v>1394</v>
      </c>
      <c r="C31" s="3" t="s">
        <v>1395</v>
      </c>
      <c r="D31" s="3" t="s">
        <v>1396</v>
      </c>
      <c r="E31" s="3" t="s">
        <v>1397</v>
      </c>
      <c r="F31" s="3" t="s">
        <v>1398</v>
      </c>
      <c r="G31" s="3" t="s">
        <v>1399</v>
      </c>
      <c r="H31" s="24" t="s">
        <v>1824</v>
      </c>
      <c r="I31" s="3">
        <v>0</v>
      </c>
      <c r="J31" s="3"/>
      <c r="K31" s="3"/>
      <c r="L31" s="3" t="s">
        <v>591</v>
      </c>
    </row>
    <row r="32" spans="1:12" ht="45">
      <c r="A32" s="58"/>
      <c r="B32" s="3" t="s">
        <v>1400</v>
      </c>
      <c r="C32" s="3" t="s">
        <v>1401</v>
      </c>
      <c r="D32" s="3" t="s">
        <v>1402</v>
      </c>
      <c r="E32" s="3" t="s">
        <v>1403</v>
      </c>
      <c r="F32" s="3" t="s">
        <v>1398</v>
      </c>
      <c r="G32" s="3" t="s">
        <v>1404</v>
      </c>
      <c r="H32" s="24" t="s">
        <v>1825</v>
      </c>
      <c r="I32" s="3">
        <v>0</v>
      </c>
      <c r="J32" s="3"/>
      <c r="K32" s="3"/>
      <c r="L32" s="3" t="s">
        <v>591</v>
      </c>
    </row>
    <row r="33" spans="1:12" ht="33.75">
      <c r="A33" s="59"/>
      <c r="B33" s="24" t="s">
        <v>121</v>
      </c>
      <c r="C33" s="3" t="s">
        <v>122</v>
      </c>
      <c r="D33" s="3" t="s">
        <v>62</v>
      </c>
      <c r="E33" s="3" t="s">
        <v>123</v>
      </c>
      <c r="F33" s="3" t="s">
        <v>124</v>
      </c>
      <c r="G33" s="3" t="s">
        <v>1585</v>
      </c>
      <c r="H33" s="3"/>
      <c r="I33" s="3"/>
      <c r="J33" s="3"/>
      <c r="K33" s="3"/>
      <c r="L33" s="3"/>
    </row>
    <row r="34" spans="9:11" ht="13.5">
      <c r="I34" s="46">
        <f>SUM(I3:I33)</f>
        <v>15700</v>
      </c>
      <c r="J34" s="46">
        <f>SUM(J3:J33)</f>
        <v>15700</v>
      </c>
      <c r="K34" s="46">
        <f>SUM(K3:K33)</f>
        <v>14915</v>
      </c>
    </row>
    <row r="35" ht="13.5">
      <c r="I35" s="6">
        <f>I34*0.95</f>
        <v>14915</v>
      </c>
    </row>
  </sheetData>
  <mergeCells count="26">
    <mergeCell ref="J28:J29"/>
    <mergeCell ref="K28:K29"/>
    <mergeCell ref="J22:J25"/>
    <mergeCell ref="K22:K25"/>
    <mergeCell ref="J26:J27"/>
    <mergeCell ref="K26:K27"/>
    <mergeCell ref="A28:A29"/>
    <mergeCell ref="A31:A33"/>
    <mergeCell ref="J9:J10"/>
    <mergeCell ref="K9:K10"/>
    <mergeCell ref="J11:J14"/>
    <mergeCell ref="K11:K14"/>
    <mergeCell ref="J15:J17"/>
    <mergeCell ref="K15:K17"/>
    <mergeCell ref="A22:A25"/>
    <mergeCell ref="A26:A27"/>
    <mergeCell ref="J3:J8"/>
    <mergeCell ref="K3:K8"/>
    <mergeCell ref="A3:A8"/>
    <mergeCell ref="A19:A21"/>
    <mergeCell ref="J19:J21"/>
    <mergeCell ref="K19:K21"/>
    <mergeCell ref="A1:I1"/>
    <mergeCell ref="A9:A10"/>
    <mergeCell ref="A11:A14"/>
    <mergeCell ref="A15:A17"/>
  </mergeCells>
  <printOptions/>
  <pageMargins left="0.16" right="0.16" top="0.16" bottom="0.23" header="0.22" footer="0.21"/>
  <pageSetup horizontalDpi="600" verticalDpi="600" orientation="portrait" paperSize="9" scale="97" r:id="rId1"/>
  <rowBreaks count="1" manualBreakCount="1">
    <brk id="21" max="255" man="1"/>
  </rowBreaks>
</worksheet>
</file>

<file path=xl/worksheets/sheet11.xml><?xml version="1.0" encoding="utf-8"?>
<worksheet xmlns="http://schemas.openxmlformats.org/spreadsheetml/2006/main" xmlns:r="http://schemas.openxmlformats.org/officeDocument/2006/relationships">
  <dimension ref="A1:L63"/>
  <sheetViews>
    <sheetView view="pageBreakPreview" zoomScaleSheetLayoutView="100" workbookViewId="0" topLeftCell="A29">
      <selection activeCell="L30" sqref="L30"/>
    </sheetView>
  </sheetViews>
  <sheetFormatPr defaultColWidth="9.00390625" defaultRowHeight="14.25"/>
  <cols>
    <col min="1" max="1" width="3.375" style="39" customWidth="1"/>
    <col min="2" max="2" width="6.125" style="1" customWidth="1"/>
    <col min="3" max="3" width="6.00390625" style="1" customWidth="1"/>
    <col min="4" max="4" width="5.00390625" style="1" customWidth="1"/>
    <col min="5" max="5" width="17.25390625" style="1" customWidth="1"/>
    <col min="6" max="6" width="10.50390625" style="1" customWidth="1"/>
    <col min="7" max="7" width="6.875" style="1" customWidth="1"/>
    <col min="8" max="8" width="12.125" style="1" customWidth="1"/>
    <col min="9" max="9" width="4.75390625" style="1" customWidth="1"/>
    <col min="10" max="10" width="4.50390625" style="1" customWidth="1"/>
    <col min="11" max="11" width="5.50390625" style="14" customWidth="1"/>
    <col min="12" max="12" width="5.75390625" style="1" customWidth="1"/>
    <col min="13" max="16384" width="9.00390625" style="1" customWidth="1"/>
  </cols>
  <sheetData>
    <row r="1" spans="1:12" ht="36" customHeight="1">
      <c r="A1" s="69" t="s">
        <v>1456</v>
      </c>
      <c r="B1" s="69"/>
      <c r="C1" s="69"/>
      <c r="D1" s="69"/>
      <c r="E1" s="69"/>
      <c r="F1" s="69"/>
      <c r="G1" s="69"/>
      <c r="H1" s="69"/>
      <c r="I1" s="69"/>
      <c r="J1" s="69"/>
      <c r="K1" s="69"/>
      <c r="L1" s="69"/>
    </row>
    <row r="2" spans="1:12" ht="56.25">
      <c r="A2" s="13" t="s">
        <v>1072</v>
      </c>
      <c r="B2" s="13" t="s">
        <v>1073</v>
      </c>
      <c r="C2" s="13" t="s">
        <v>1074</v>
      </c>
      <c r="D2" s="13" t="s">
        <v>1075</v>
      </c>
      <c r="E2" s="13" t="s">
        <v>1076</v>
      </c>
      <c r="F2" s="13" t="s">
        <v>1077</v>
      </c>
      <c r="G2" s="13" t="s">
        <v>1078</v>
      </c>
      <c r="H2" s="13" t="s">
        <v>1492</v>
      </c>
      <c r="I2" s="37" t="s">
        <v>1312</v>
      </c>
      <c r="J2" s="37" t="s">
        <v>47</v>
      </c>
      <c r="K2" s="37" t="s">
        <v>1313</v>
      </c>
      <c r="L2" s="37" t="s">
        <v>404</v>
      </c>
    </row>
    <row r="3" spans="1:12" ht="45">
      <c r="A3" s="82" t="s">
        <v>1413</v>
      </c>
      <c r="B3" s="24" t="s">
        <v>1412</v>
      </c>
      <c r="C3" s="3" t="s">
        <v>1493</v>
      </c>
      <c r="D3" s="3" t="s">
        <v>1494</v>
      </c>
      <c r="E3" s="3" t="s">
        <v>1495</v>
      </c>
      <c r="F3" s="3" t="s">
        <v>1496</v>
      </c>
      <c r="G3" s="3" t="s">
        <v>1497</v>
      </c>
      <c r="H3" s="24" t="s">
        <v>1498</v>
      </c>
      <c r="I3" s="3">
        <v>1000</v>
      </c>
      <c r="J3" s="60">
        <v>3300</v>
      </c>
      <c r="K3" s="63">
        <f>J3*0.95</f>
        <v>3135</v>
      </c>
      <c r="L3" s="3"/>
    </row>
    <row r="4" spans="1:12" ht="56.25">
      <c r="A4" s="58"/>
      <c r="B4" s="3" t="s">
        <v>1499</v>
      </c>
      <c r="C4" s="3" t="s">
        <v>1500</v>
      </c>
      <c r="D4" s="3" t="s">
        <v>2307</v>
      </c>
      <c r="E4" s="3" t="s">
        <v>1068</v>
      </c>
      <c r="F4" s="3" t="s">
        <v>2308</v>
      </c>
      <c r="G4" s="3" t="s">
        <v>2309</v>
      </c>
      <c r="H4" s="24" t="s">
        <v>288</v>
      </c>
      <c r="I4" s="3">
        <v>1000</v>
      </c>
      <c r="J4" s="61"/>
      <c r="K4" s="64"/>
      <c r="L4" s="3"/>
    </row>
    <row r="5" spans="1:12" ht="33.75">
      <c r="A5" s="58"/>
      <c r="B5" s="3" t="s">
        <v>289</v>
      </c>
      <c r="C5" s="3" t="s">
        <v>290</v>
      </c>
      <c r="D5" s="3" t="s">
        <v>291</v>
      </c>
      <c r="E5" s="3" t="s">
        <v>317</v>
      </c>
      <c r="F5" s="3" t="s">
        <v>2308</v>
      </c>
      <c r="G5" s="3" t="s">
        <v>292</v>
      </c>
      <c r="H5" s="24" t="s">
        <v>293</v>
      </c>
      <c r="I5" s="3">
        <v>1000</v>
      </c>
      <c r="J5" s="61"/>
      <c r="K5" s="64"/>
      <c r="L5" s="3"/>
    </row>
    <row r="6" spans="1:12" ht="45">
      <c r="A6" s="58"/>
      <c r="B6" s="3" t="s">
        <v>294</v>
      </c>
      <c r="C6" s="3" t="s">
        <v>295</v>
      </c>
      <c r="D6" s="3" t="s">
        <v>296</v>
      </c>
      <c r="E6" s="3" t="s">
        <v>326</v>
      </c>
      <c r="F6" s="3" t="s">
        <v>318</v>
      </c>
      <c r="G6" s="3" t="s">
        <v>297</v>
      </c>
      <c r="H6" s="3"/>
      <c r="I6" s="3"/>
      <c r="J6" s="61"/>
      <c r="K6" s="64"/>
      <c r="L6" s="3"/>
    </row>
    <row r="7" spans="1:12" ht="22.5">
      <c r="A7" s="58"/>
      <c r="B7" s="3" t="s">
        <v>298</v>
      </c>
      <c r="C7" s="3" t="s">
        <v>299</v>
      </c>
      <c r="D7" s="3" t="s">
        <v>300</v>
      </c>
      <c r="E7" s="3" t="s">
        <v>301</v>
      </c>
      <c r="F7" s="3" t="s">
        <v>318</v>
      </c>
      <c r="G7" s="3" t="s">
        <v>297</v>
      </c>
      <c r="H7" s="3"/>
      <c r="I7" s="3"/>
      <c r="J7" s="61"/>
      <c r="K7" s="64"/>
      <c r="L7" s="3"/>
    </row>
    <row r="8" spans="1:12" ht="33.75">
      <c r="A8" s="58"/>
      <c r="B8" s="3" t="s">
        <v>302</v>
      </c>
      <c r="C8" s="3" t="s">
        <v>303</v>
      </c>
      <c r="D8" s="3" t="s">
        <v>304</v>
      </c>
      <c r="E8" s="3" t="s">
        <v>305</v>
      </c>
      <c r="F8" s="3" t="s">
        <v>306</v>
      </c>
      <c r="G8" s="3" t="s">
        <v>297</v>
      </c>
      <c r="H8" s="3"/>
      <c r="I8" s="3"/>
      <c r="J8" s="61"/>
      <c r="K8" s="64"/>
      <c r="L8" s="3"/>
    </row>
    <row r="9" spans="1:12" ht="67.5">
      <c r="A9" s="58"/>
      <c r="B9" s="3" t="s">
        <v>307</v>
      </c>
      <c r="C9" s="3" t="s">
        <v>308</v>
      </c>
      <c r="D9" s="3" t="s">
        <v>309</v>
      </c>
      <c r="E9" s="3" t="s">
        <v>310</v>
      </c>
      <c r="F9" s="24" t="s">
        <v>311</v>
      </c>
      <c r="G9" s="3" t="s">
        <v>312</v>
      </c>
      <c r="H9" s="3"/>
      <c r="I9" s="3"/>
      <c r="J9" s="61"/>
      <c r="K9" s="64"/>
      <c r="L9" s="3"/>
    </row>
    <row r="10" spans="1:12" ht="56.25">
      <c r="A10" s="58"/>
      <c r="B10" s="3" t="s">
        <v>313</v>
      </c>
      <c r="C10" s="3" t="s">
        <v>314</v>
      </c>
      <c r="D10" s="3" t="s">
        <v>2292</v>
      </c>
      <c r="E10" s="3" t="s">
        <v>2293</v>
      </c>
      <c r="F10" s="24" t="s">
        <v>2294</v>
      </c>
      <c r="G10" s="3" t="s">
        <v>2295</v>
      </c>
      <c r="H10" s="17" t="s">
        <v>2296</v>
      </c>
      <c r="I10" s="17">
        <v>300</v>
      </c>
      <c r="J10" s="61"/>
      <c r="K10" s="64"/>
      <c r="L10" s="3"/>
    </row>
    <row r="11" spans="1:12" ht="56.25">
      <c r="A11" s="59"/>
      <c r="B11" s="3" t="s">
        <v>2297</v>
      </c>
      <c r="C11" s="3" t="s">
        <v>2298</v>
      </c>
      <c r="D11" s="3" t="s">
        <v>2299</v>
      </c>
      <c r="E11" s="3" t="s">
        <v>2300</v>
      </c>
      <c r="F11" s="24" t="s">
        <v>2301</v>
      </c>
      <c r="G11" s="3" t="s">
        <v>2302</v>
      </c>
      <c r="H11" s="3"/>
      <c r="I11" s="3"/>
      <c r="J11" s="62"/>
      <c r="K11" s="65"/>
      <c r="L11" s="3"/>
    </row>
    <row r="12" spans="1:12" ht="67.5">
      <c r="A12" s="57" t="s">
        <v>1415</v>
      </c>
      <c r="B12" s="24" t="s">
        <v>1414</v>
      </c>
      <c r="C12" s="3" t="s">
        <v>2303</v>
      </c>
      <c r="D12" s="3" t="s">
        <v>2304</v>
      </c>
      <c r="E12" s="3" t="s">
        <v>2305</v>
      </c>
      <c r="F12" s="3" t="s">
        <v>2306</v>
      </c>
      <c r="G12" s="3" t="s">
        <v>1100</v>
      </c>
      <c r="H12" s="3" t="s">
        <v>2296</v>
      </c>
      <c r="I12" s="3">
        <v>300</v>
      </c>
      <c r="J12" s="60">
        <v>1800</v>
      </c>
      <c r="K12" s="63">
        <f>J12*0.95</f>
        <v>1710</v>
      </c>
      <c r="L12" s="3"/>
    </row>
    <row r="13" spans="1:12" ht="56.25">
      <c r="A13" s="58"/>
      <c r="B13" s="3" t="s">
        <v>1101</v>
      </c>
      <c r="C13" s="3" t="s">
        <v>1102</v>
      </c>
      <c r="D13" s="3" t="s">
        <v>1103</v>
      </c>
      <c r="E13" s="3" t="s">
        <v>1104</v>
      </c>
      <c r="F13" s="3" t="s">
        <v>1105</v>
      </c>
      <c r="G13" s="3" t="s">
        <v>1106</v>
      </c>
      <c r="H13" s="3" t="s">
        <v>2296</v>
      </c>
      <c r="I13" s="3">
        <v>300</v>
      </c>
      <c r="J13" s="61"/>
      <c r="K13" s="64"/>
      <c r="L13" s="3"/>
    </row>
    <row r="14" spans="1:12" ht="33.75">
      <c r="A14" s="58"/>
      <c r="B14" s="3" t="s">
        <v>1107</v>
      </c>
      <c r="C14" s="3" t="s">
        <v>1108</v>
      </c>
      <c r="D14" s="3" t="s">
        <v>1109</v>
      </c>
      <c r="E14" s="3" t="s">
        <v>1110</v>
      </c>
      <c r="F14" s="3" t="s">
        <v>1111</v>
      </c>
      <c r="G14" s="3" t="s">
        <v>1112</v>
      </c>
      <c r="H14" s="17" t="s">
        <v>1113</v>
      </c>
      <c r="I14" s="3">
        <v>400</v>
      </c>
      <c r="J14" s="61"/>
      <c r="K14" s="64"/>
      <c r="L14" s="3" t="s">
        <v>1114</v>
      </c>
    </row>
    <row r="15" spans="1:12" ht="33.75">
      <c r="A15" s="58"/>
      <c r="B15" s="3" t="s">
        <v>1115</v>
      </c>
      <c r="C15" s="3" t="s">
        <v>1116</v>
      </c>
      <c r="D15" s="3" t="s">
        <v>1117</v>
      </c>
      <c r="E15" s="3" t="s">
        <v>1118</v>
      </c>
      <c r="F15" s="3" t="s">
        <v>1111</v>
      </c>
      <c r="G15" s="3" t="s">
        <v>1112</v>
      </c>
      <c r="H15" s="17" t="s">
        <v>1119</v>
      </c>
      <c r="I15" s="3">
        <v>400</v>
      </c>
      <c r="J15" s="61"/>
      <c r="K15" s="64"/>
      <c r="L15" s="3" t="s">
        <v>1114</v>
      </c>
    </row>
    <row r="16" spans="1:12" ht="33.75">
      <c r="A16" s="59"/>
      <c r="B16" s="3" t="s">
        <v>1120</v>
      </c>
      <c r="C16" s="3" t="s">
        <v>1116</v>
      </c>
      <c r="D16" s="3" t="s">
        <v>1117</v>
      </c>
      <c r="E16" s="3" t="s">
        <v>1121</v>
      </c>
      <c r="F16" s="3" t="s">
        <v>1111</v>
      </c>
      <c r="G16" s="3" t="s">
        <v>1112</v>
      </c>
      <c r="H16" s="17" t="s">
        <v>1122</v>
      </c>
      <c r="I16" s="3">
        <v>400</v>
      </c>
      <c r="J16" s="62"/>
      <c r="K16" s="65"/>
      <c r="L16" s="3" t="s">
        <v>1114</v>
      </c>
    </row>
    <row r="17" spans="1:12" ht="135">
      <c r="A17" s="38" t="s">
        <v>1417</v>
      </c>
      <c r="B17" s="24" t="s">
        <v>1416</v>
      </c>
      <c r="C17" s="3" t="s">
        <v>1123</v>
      </c>
      <c r="D17" s="3" t="s">
        <v>1124</v>
      </c>
      <c r="E17" s="3" t="s">
        <v>1125</v>
      </c>
      <c r="F17" s="3" t="s">
        <v>1126</v>
      </c>
      <c r="G17" s="3"/>
      <c r="H17" s="17" t="s">
        <v>1127</v>
      </c>
      <c r="I17" s="3">
        <v>1000</v>
      </c>
      <c r="J17" s="3">
        <v>1000</v>
      </c>
      <c r="K17" s="13">
        <v>950</v>
      </c>
      <c r="L17" s="3"/>
    </row>
    <row r="18" spans="1:12" ht="78.75">
      <c r="A18" s="57" t="s">
        <v>1419</v>
      </c>
      <c r="B18" s="29" t="s">
        <v>1418</v>
      </c>
      <c r="C18" s="17" t="s">
        <v>1128</v>
      </c>
      <c r="D18" s="17" t="s">
        <v>1129</v>
      </c>
      <c r="E18" s="17" t="s">
        <v>1130</v>
      </c>
      <c r="F18" s="17" t="s">
        <v>1131</v>
      </c>
      <c r="G18" s="17" t="s">
        <v>1132</v>
      </c>
      <c r="H18" s="24" t="s">
        <v>1133</v>
      </c>
      <c r="I18" s="3">
        <v>1000</v>
      </c>
      <c r="J18" s="60">
        <v>3400</v>
      </c>
      <c r="K18" s="63">
        <f>J18*0.95</f>
        <v>3230</v>
      </c>
      <c r="L18" s="3"/>
    </row>
    <row r="19" spans="1:12" ht="135">
      <c r="A19" s="58"/>
      <c r="B19" s="3" t="s">
        <v>1134</v>
      </c>
      <c r="C19" s="3" t="s">
        <v>1123</v>
      </c>
      <c r="D19" s="3" t="s">
        <v>1124</v>
      </c>
      <c r="E19" s="3" t="s">
        <v>1135</v>
      </c>
      <c r="F19" s="3" t="s">
        <v>1126</v>
      </c>
      <c r="G19" s="3"/>
      <c r="H19" s="17" t="s">
        <v>1127</v>
      </c>
      <c r="I19" s="3">
        <v>1000</v>
      </c>
      <c r="J19" s="61"/>
      <c r="K19" s="64"/>
      <c r="L19" s="3"/>
    </row>
    <row r="20" spans="1:12" ht="33.75">
      <c r="A20" s="58"/>
      <c r="B20" s="3" t="s">
        <v>1136</v>
      </c>
      <c r="C20" s="3" t="s">
        <v>1137</v>
      </c>
      <c r="D20" s="3" t="s">
        <v>291</v>
      </c>
      <c r="E20" s="3" t="s">
        <v>1138</v>
      </c>
      <c r="F20" s="3" t="s">
        <v>1496</v>
      </c>
      <c r="G20" s="3" t="s">
        <v>1139</v>
      </c>
      <c r="H20" s="17" t="s">
        <v>1140</v>
      </c>
      <c r="I20" s="3">
        <v>400</v>
      </c>
      <c r="J20" s="61"/>
      <c r="K20" s="64"/>
      <c r="L20" s="3" t="s">
        <v>1114</v>
      </c>
    </row>
    <row r="21" spans="1:12" ht="45">
      <c r="A21" s="59"/>
      <c r="B21" s="3" t="s">
        <v>1141</v>
      </c>
      <c r="C21" s="3" t="s">
        <v>1142</v>
      </c>
      <c r="D21" s="17" t="s">
        <v>1143</v>
      </c>
      <c r="E21" s="3" t="s">
        <v>1685</v>
      </c>
      <c r="F21" s="3" t="s">
        <v>1111</v>
      </c>
      <c r="G21" s="3" t="s">
        <v>1112</v>
      </c>
      <c r="H21" s="24" t="s">
        <v>1144</v>
      </c>
      <c r="I21" s="3">
        <v>1000</v>
      </c>
      <c r="J21" s="62"/>
      <c r="K21" s="65"/>
      <c r="L21" s="3"/>
    </row>
    <row r="22" spans="1:12" ht="40.5" customHeight="1">
      <c r="A22" s="57" t="s">
        <v>1421</v>
      </c>
      <c r="B22" s="24" t="s">
        <v>1420</v>
      </c>
      <c r="C22" s="3" t="s">
        <v>1145</v>
      </c>
      <c r="D22" s="17" t="s">
        <v>1143</v>
      </c>
      <c r="E22" s="3" t="s">
        <v>1686</v>
      </c>
      <c r="F22" s="3" t="s">
        <v>1111</v>
      </c>
      <c r="G22" s="3" t="s">
        <v>1112</v>
      </c>
      <c r="H22" s="17" t="s">
        <v>1146</v>
      </c>
      <c r="I22" s="3">
        <v>400</v>
      </c>
      <c r="J22" s="60">
        <v>400</v>
      </c>
      <c r="K22" s="63">
        <f>J22*0.95</f>
        <v>380</v>
      </c>
      <c r="L22" s="3" t="s">
        <v>1114</v>
      </c>
    </row>
    <row r="23" spans="1:12" s="18" customFormat="1" ht="45">
      <c r="A23" s="59"/>
      <c r="B23" s="29" t="s">
        <v>1428</v>
      </c>
      <c r="C23" s="17" t="s">
        <v>1267</v>
      </c>
      <c r="D23" s="17" t="s">
        <v>1268</v>
      </c>
      <c r="E23" s="17" t="s">
        <v>1269</v>
      </c>
      <c r="F23" s="29" t="s">
        <v>1270</v>
      </c>
      <c r="G23" s="17" t="s">
        <v>1271</v>
      </c>
      <c r="H23" s="17"/>
      <c r="I23" s="17"/>
      <c r="J23" s="62"/>
      <c r="K23" s="65"/>
      <c r="L23" s="3"/>
    </row>
    <row r="24" spans="1:12" s="18" customFormat="1" ht="22.5">
      <c r="A24" s="57" t="s">
        <v>1427</v>
      </c>
      <c r="B24" s="29" t="s">
        <v>1426</v>
      </c>
      <c r="C24" s="17" t="s">
        <v>2054</v>
      </c>
      <c r="D24" s="17" t="s">
        <v>2055</v>
      </c>
      <c r="E24" s="17" t="s">
        <v>1257</v>
      </c>
      <c r="F24" s="17" t="s">
        <v>1258</v>
      </c>
      <c r="G24" s="17" t="s">
        <v>1259</v>
      </c>
      <c r="H24" s="17" t="s">
        <v>2296</v>
      </c>
      <c r="I24" s="17">
        <v>300</v>
      </c>
      <c r="J24" s="60">
        <v>900</v>
      </c>
      <c r="K24" s="63">
        <f>J24*0.95</f>
        <v>855</v>
      </c>
      <c r="L24" s="3"/>
    </row>
    <row r="25" spans="1:12" ht="45">
      <c r="A25" s="59"/>
      <c r="B25" s="17" t="s">
        <v>1260</v>
      </c>
      <c r="C25" s="17" t="s">
        <v>1261</v>
      </c>
      <c r="D25" s="17" t="s">
        <v>1262</v>
      </c>
      <c r="E25" s="17" t="s">
        <v>1263</v>
      </c>
      <c r="F25" s="17" t="s">
        <v>1264</v>
      </c>
      <c r="G25" s="17" t="s">
        <v>1265</v>
      </c>
      <c r="H25" s="3" t="s">
        <v>1266</v>
      </c>
      <c r="I25" s="3">
        <v>600</v>
      </c>
      <c r="J25" s="62"/>
      <c r="K25" s="65"/>
      <c r="L25" s="3"/>
    </row>
    <row r="26" spans="1:12" ht="45">
      <c r="A26" s="82" t="s">
        <v>1430</v>
      </c>
      <c r="B26" s="24" t="s">
        <v>1429</v>
      </c>
      <c r="C26" s="3" t="s">
        <v>1272</v>
      </c>
      <c r="D26" s="3" t="s">
        <v>1273</v>
      </c>
      <c r="E26" s="3" t="s">
        <v>1274</v>
      </c>
      <c r="F26" s="24" t="s">
        <v>1275</v>
      </c>
      <c r="G26" s="3" t="s">
        <v>1276</v>
      </c>
      <c r="H26" s="3"/>
      <c r="I26" s="3"/>
      <c r="J26" s="60">
        <v>2000</v>
      </c>
      <c r="K26" s="63">
        <f>J26*0.95</f>
        <v>1900</v>
      </c>
      <c r="L26" s="3"/>
    </row>
    <row r="27" spans="1:12" ht="33.75">
      <c r="A27" s="58"/>
      <c r="B27" s="3" t="s">
        <v>1277</v>
      </c>
      <c r="C27" s="3" t="s">
        <v>1278</v>
      </c>
      <c r="D27" s="3" t="s">
        <v>291</v>
      </c>
      <c r="E27" s="3" t="s">
        <v>1279</v>
      </c>
      <c r="F27" s="3" t="s">
        <v>1280</v>
      </c>
      <c r="G27" s="3" t="s">
        <v>1281</v>
      </c>
      <c r="H27" s="24" t="s">
        <v>1282</v>
      </c>
      <c r="I27" s="3">
        <v>2000</v>
      </c>
      <c r="J27" s="61"/>
      <c r="K27" s="64"/>
      <c r="L27" s="3"/>
    </row>
    <row r="28" spans="1:12" ht="33.75">
      <c r="A28" s="59"/>
      <c r="B28" s="3" t="s">
        <v>1277</v>
      </c>
      <c r="C28" s="3" t="s">
        <v>1278</v>
      </c>
      <c r="D28" s="3" t="s">
        <v>291</v>
      </c>
      <c r="E28" s="3" t="s">
        <v>1283</v>
      </c>
      <c r="F28" s="3" t="s">
        <v>1284</v>
      </c>
      <c r="G28" s="3" t="s">
        <v>1285</v>
      </c>
      <c r="H28" s="3" t="s">
        <v>2041</v>
      </c>
      <c r="I28" s="3"/>
      <c r="J28" s="62"/>
      <c r="K28" s="65"/>
      <c r="L28" s="3"/>
    </row>
    <row r="29" spans="1:12" ht="78.75">
      <c r="A29" s="38" t="s">
        <v>1432</v>
      </c>
      <c r="B29" s="24" t="s">
        <v>1431</v>
      </c>
      <c r="C29" s="3" t="s">
        <v>1286</v>
      </c>
      <c r="D29" s="3" t="s">
        <v>1287</v>
      </c>
      <c r="E29" s="3" t="s">
        <v>1288</v>
      </c>
      <c r="F29" s="3" t="s">
        <v>1289</v>
      </c>
      <c r="G29" s="3" t="s">
        <v>1157</v>
      </c>
      <c r="H29" s="3" t="s">
        <v>2296</v>
      </c>
      <c r="I29" s="3">
        <v>300</v>
      </c>
      <c r="J29" s="3">
        <v>300</v>
      </c>
      <c r="K29" s="13">
        <f>J29*0.95</f>
        <v>285</v>
      </c>
      <c r="L29" s="3"/>
    </row>
    <row r="30" spans="1:12" s="56" customFormat="1" ht="56.25">
      <c r="A30" s="57" t="s">
        <v>1423</v>
      </c>
      <c r="B30" s="55" t="s">
        <v>1422</v>
      </c>
      <c r="C30" s="26" t="s">
        <v>1147</v>
      </c>
      <c r="D30" s="26" t="s">
        <v>2307</v>
      </c>
      <c r="E30" s="26" t="s">
        <v>1148</v>
      </c>
      <c r="F30" s="26" t="s">
        <v>1149</v>
      </c>
      <c r="G30" s="26" t="s">
        <v>1150</v>
      </c>
      <c r="H30" s="26" t="s">
        <v>1151</v>
      </c>
      <c r="I30" s="26">
        <v>1000</v>
      </c>
      <c r="J30" s="60">
        <v>3000</v>
      </c>
      <c r="K30" s="63">
        <f>J30*0.95</f>
        <v>2850</v>
      </c>
      <c r="L30" s="26"/>
    </row>
    <row r="31" spans="1:12" ht="56.25">
      <c r="A31" s="58"/>
      <c r="B31" s="3" t="s">
        <v>1152</v>
      </c>
      <c r="C31" s="3" t="s">
        <v>1153</v>
      </c>
      <c r="D31" s="3" t="s">
        <v>1154</v>
      </c>
      <c r="E31" s="3" t="s">
        <v>1155</v>
      </c>
      <c r="F31" s="3" t="s">
        <v>1156</v>
      </c>
      <c r="G31" s="3" t="s">
        <v>1157</v>
      </c>
      <c r="H31" s="24" t="s">
        <v>1158</v>
      </c>
      <c r="I31" s="3">
        <v>1000</v>
      </c>
      <c r="J31" s="61"/>
      <c r="K31" s="64"/>
      <c r="L31" s="3"/>
    </row>
    <row r="32" spans="1:12" ht="33.75">
      <c r="A32" s="58"/>
      <c r="B32" s="3" t="s">
        <v>2017</v>
      </c>
      <c r="C32" s="3" t="s">
        <v>2018</v>
      </c>
      <c r="D32" s="3" t="s">
        <v>2019</v>
      </c>
      <c r="E32" s="3" t="s">
        <v>2020</v>
      </c>
      <c r="F32" s="3" t="s">
        <v>1496</v>
      </c>
      <c r="G32" s="3" t="s">
        <v>1497</v>
      </c>
      <c r="H32" s="24" t="s">
        <v>2021</v>
      </c>
      <c r="I32" s="3">
        <v>1000</v>
      </c>
      <c r="J32" s="61"/>
      <c r="K32" s="64"/>
      <c r="L32" s="3"/>
    </row>
    <row r="33" spans="1:12" ht="56.25">
      <c r="A33" s="58"/>
      <c r="B33" s="3" t="s">
        <v>2022</v>
      </c>
      <c r="C33" s="3" t="s">
        <v>2023</v>
      </c>
      <c r="D33" s="3" t="s">
        <v>2024</v>
      </c>
      <c r="E33" s="3" t="s">
        <v>2025</v>
      </c>
      <c r="F33" s="29" t="s">
        <v>2026</v>
      </c>
      <c r="G33" s="3" t="s">
        <v>2027</v>
      </c>
      <c r="H33" s="3"/>
      <c r="I33" s="3"/>
      <c r="J33" s="61"/>
      <c r="K33" s="64"/>
      <c r="L33" s="3"/>
    </row>
    <row r="34" spans="1:12" ht="22.5">
      <c r="A34" s="58"/>
      <c r="B34" s="3" t="s">
        <v>2028</v>
      </c>
      <c r="C34" s="3" t="s">
        <v>2029</v>
      </c>
      <c r="D34" s="3" t="s">
        <v>1143</v>
      </c>
      <c r="E34" s="3" t="s">
        <v>728</v>
      </c>
      <c r="F34" s="24" t="s">
        <v>729</v>
      </c>
      <c r="G34" s="3" t="s">
        <v>730</v>
      </c>
      <c r="H34" s="3"/>
      <c r="I34" s="3"/>
      <c r="J34" s="61"/>
      <c r="K34" s="64"/>
      <c r="L34" s="3"/>
    </row>
    <row r="35" spans="1:12" ht="45">
      <c r="A35" s="58"/>
      <c r="B35" s="3" t="s">
        <v>731</v>
      </c>
      <c r="C35" s="3" t="s">
        <v>732</v>
      </c>
      <c r="D35" s="3" t="s">
        <v>733</v>
      </c>
      <c r="E35" s="3" t="s">
        <v>734</v>
      </c>
      <c r="F35" s="24" t="s">
        <v>735</v>
      </c>
      <c r="G35" s="3" t="s">
        <v>736</v>
      </c>
      <c r="H35" s="3"/>
      <c r="I35" s="3"/>
      <c r="J35" s="61"/>
      <c r="K35" s="64"/>
      <c r="L35" s="3"/>
    </row>
    <row r="36" spans="1:12" ht="22.5">
      <c r="A36" s="58"/>
      <c r="B36" s="3" t="s">
        <v>737</v>
      </c>
      <c r="C36" s="3" t="s">
        <v>2029</v>
      </c>
      <c r="D36" s="3" t="s">
        <v>1143</v>
      </c>
      <c r="E36" s="3" t="s">
        <v>738</v>
      </c>
      <c r="F36" s="24" t="s">
        <v>739</v>
      </c>
      <c r="G36" s="3" t="s">
        <v>740</v>
      </c>
      <c r="H36" s="3"/>
      <c r="I36" s="3"/>
      <c r="J36" s="61"/>
      <c r="K36" s="64"/>
      <c r="L36" s="3"/>
    </row>
    <row r="37" spans="1:12" ht="45">
      <c r="A37" s="58"/>
      <c r="B37" s="3" t="s">
        <v>741</v>
      </c>
      <c r="C37" s="3" t="s">
        <v>742</v>
      </c>
      <c r="D37" s="3" t="s">
        <v>733</v>
      </c>
      <c r="E37" s="3" t="s">
        <v>2032</v>
      </c>
      <c r="F37" s="24" t="s">
        <v>729</v>
      </c>
      <c r="G37" s="3" t="s">
        <v>2033</v>
      </c>
      <c r="H37" s="3"/>
      <c r="I37" s="3"/>
      <c r="J37" s="61"/>
      <c r="K37" s="64"/>
      <c r="L37" s="3"/>
    </row>
    <row r="38" spans="1:12" ht="33.75">
      <c r="A38" s="58"/>
      <c r="B38" s="3" t="s">
        <v>2034</v>
      </c>
      <c r="C38" s="3" t="s">
        <v>2035</v>
      </c>
      <c r="D38" s="3" t="s">
        <v>1117</v>
      </c>
      <c r="E38" s="3" t="s">
        <v>2036</v>
      </c>
      <c r="F38" s="24" t="s">
        <v>2037</v>
      </c>
      <c r="G38" s="3" t="s">
        <v>312</v>
      </c>
      <c r="H38" s="3"/>
      <c r="I38" s="3"/>
      <c r="J38" s="61"/>
      <c r="K38" s="64"/>
      <c r="L38" s="3"/>
    </row>
    <row r="39" spans="1:12" ht="33.75">
      <c r="A39" s="58"/>
      <c r="B39" s="3" t="s">
        <v>2038</v>
      </c>
      <c r="C39" s="3" t="s">
        <v>319</v>
      </c>
      <c r="D39" s="15" t="s">
        <v>2039</v>
      </c>
      <c r="E39" s="3" t="s">
        <v>320</v>
      </c>
      <c r="F39" s="3" t="s">
        <v>321</v>
      </c>
      <c r="G39" s="3" t="s">
        <v>2040</v>
      </c>
      <c r="H39" s="3" t="s">
        <v>2041</v>
      </c>
      <c r="I39" s="3"/>
      <c r="J39" s="61"/>
      <c r="K39" s="64"/>
      <c r="L39" s="3"/>
    </row>
    <row r="40" spans="1:12" ht="33.75">
      <c r="A40" s="58"/>
      <c r="B40" s="3" t="s">
        <v>2038</v>
      </c>
      <c r="C40" s="3" t="s">
        <v>319</v>
      </c>
      <c r="D40" s="15" t="s">
        <v>2039</v>
      </c>
      <c r="E40" s="3" t="s">
        <v>322</v>
      </c>
      <c r="F40" s="3" t="s">
        <v>323</v>
      </c>
      <c r="G40" s="3" t="s">
        <v>2042</v>
      </c>
      <c r="H40" s="3" t="s">
        <v>2041</v>
      </c>
      <c r="I40" s="3"/>
      <c r="J40" s="61"/>
      <c r="K40" s="64"/>
      <c r="L40" s="3"/>
    </row>
    <row r="41" spans="1:12" ht="33.75">
      <c r="A41" s="58"/>
      <c r="B41" s="3" t="s">
        <v>2038</v>
      </c>
      <c r="C41" s="3" t="s">
        <v>319</v>
      </c>
      <c r="D41" s="15" t="s">
        <v>2039</v>
      </c>
      <c r="E41" s="3" t="s">
        <v>324</v>
      </c>
      <c r="F41" s="3" t="s">
        <v>2043</v>
      </c>
      <c r="G41" s="3" t="s">
        <v>2044</v>
      </c>
      <c r="H41" s="3" t="s">
        <v>2041</v>
      </c>
      <c r="I41" s="3"/>
      <c r="J41" s="61"/>
      <c r="K41" s="64"/>
      <c r="L41" s="3"/>
    </row>
    <row r="42" spans="1:12" ht="56.25">
      <c r="A42" s="59"/>
      <c r="B42" s="3" t="s">
        <v>2038</v>
      </c>
      <c r="C42" s="3" t="s">
        <v>319</v>
      </c>
      <c r="D42" s="15" t="s">
        <v>2039</v>
      </c>
      <c r="E42" s="3" t="s">
        <v>325</v>
      </c>
      <c r="F42" s="3" t="s">
        <v>2045</v>
      </c>
      <c r="G42" s="3" t="s">
        <v>2046</v>
      </c>
      <c r="H42" s="3" t="s">
        <v>2041</v>
      </c>
      <c r="I42" s="3"/>
      <c r="J42" s="62"/>
      <c r="K42" s="65"/>
      <c r="L42" s="3"/>
    </row>
    <row r="43" spans="1:12" ht="22.5">
      <c r="A43" s="57" t="s">
        <v>1425</v>
      </c>
      <c r="B43" s="29" t="s">
        <v>1424</v>
      </c>
      <c r="C43" s="17" t="s">
        <v>2029</v>
      </c>
      <c r="D43" s="17" t="s">
        <v>1143</v>
      </c>
      <c r="E43" s="17" t="s">
        <v>2047</v>
      </c>
      <c r="F43" s="29" t="s">
        <v>2048</v>
      </c>
      <c r="G43" s="17" t="s">
        <v>2049</v>
      </c>
      <c r="H43" s="3"/>
      <c r="I43" s="3"/>
      <c r="J43" s="60"/>
      <c r="K43" s="63"/>
      <c r="L43" s="3"/>
    </row>
    <row r="44" spans="1:12" s="18" customFormat="1" ht="33.75">
      <c r="A44" s="59"/>
      <c r="B44" s="17" t="s">
        <v>2050</v>
      </c>
      <c r="C44" s="17" t="s">
        <v>2051</v>
      </c>
      <c r="D44" s="17" t="s">
        <v>1117</v>
      </c>
      <c r="E44" s="17" t="s">
        <v>2052</v>
      </c>
      <c r="F44" s="17" t="s">
        <v>2048</v>
      </c>
      <c r="G44" s="17" t="s">
        <v>2053</v>
      </c>
      <c r="H44" s="17"/>
      <c r="I44" s="17"/>
      <c r="J44" s="62"/>
      <c r="K44" s="65"/>
      <c r="L44" s="3"/>
    </row>
    <row r="45" spans="1:12" ht="33.75">
      <c r="A45" s="57" t="s">
        <v>1434</v>
      </c>
      <c r="B45" s="24" t="s">
        <v>1433</v>
      </c>
      <c r="C45" s="3" t="s">
        <v>1291</v>
      </c>
      <c r="D45" s="3" t="s">
        <v>300</v>
      </c>
      <c r="E45" s="3" t="s">
        <v>1292</v>
      </c>
      <c r="F45" s="3" t="s">
        <v>1496</v>
      </c>
      <c r="G45" s="3" t="s">
        <v>1497</v>
      </c>
      <c r="H45" s="24" t="s">
        <v>1293</v>
      </c>
      <c r="I45" s="3">
        <v>1000</v>
      </c>
      <c r="J45" s="60">
        <v>2200</v>
      </c>
      <c r="K45" s="63">
        <f>J45*0.95</f>
        <v>2090</v>
      </c>
      <c r="L45" s="3"/>
    </row>
    <row r="46" spans="1:12" ht="22.5">
      <c r="A46" s="58"/>
      <c r="B46" s="3" t="s">
        <v>1290</v>
      </c>
      <c r="C46" s="3" t="s">
        <v>1291</v>
      </c>
      <c r="D46" s="3" t="s">
        <v>300</v>
      </c>
      <c r="E46" s="3" t="s">
        <v>1294</v>
      </c>
      <c r="F46" s="3" t="s">
        <v>1295</v>
      </c>
      <c r="G46" s="3" t="s">
        <v>1296</v>
      </c>
      <c r="H46" s="3" t="s">
        <v>1266</v>
      </c>
      <c r="I46" s="3">
        <v>600</v>
      </c>
      <c r="J46" s="61"/>
      <c r="K46" s="64"/>
      <c r="L46" s="3"/>
    </row>
    <row r="47" spans="1:12" ht="22.5">
      <c r="A47" s="59"/>
      <c r="B47" s="3" t="s">
        <v>1290</v>
      </c>
      <c r="C47" s="3" t="s">
        <v>1291</v>
      </c>
      <c r="D47" s="3" t="s">
        <v>300</v>
      </c>
      <c r="E47" s="3" t="s">
        <v>1297</v>
      </c>
      <c r="F47" s="3" t="s">
        <v>1298</v>
      </c>
      <c r="G47" s="3" t="s">
        <v>1299</v>
      </c>
      <c r="H47" s="3" t="s">
        <v>1266</v>
      </c>
      <c r="I47" s="3">
        <v>600</v>
      </c>
      <c r="J47" s="62"/>
      <c r="K47" s="65"/>
      <c r="L47" s="3"/>
    </row>
    <row r="48" spans="1:12" ht="56.25">
      <c r="A48" s="57" t="s">
        <v>1436</v>
      </c>
      <c r="B48" s="24" t="s">
        <v>1435</v>
      </c>
      <c r="C48" s="3" t="s">
        <v>1286</v>
      </c>
      <c r="D48" s="3" t="s">
        <v>296</v>
      </c>
      <c r="E48" s="3" t="s">
        <v>1300</v>
      </c>
      <c r="F48" s="3" t="s">
        <v>1156</v>
      </c>
      <c r="G48" s="3" t="s">
        <v>1157</v>
      </c>
      <c r="H48" s="24" t="s">
        <v>1301</v>
      </c>
      <c r="I48" s="3">
        <v>1000</v>
      </c>
      <c r="J48" s="60">
        <v>1400</v>
      </c>
      <c r="K48" s="63">
        <f>J48*0.95</f>
        <v>1330</v>
      </c>
      <c r="L48" s="3"/>
    </row>
    <row r="49" spans="1:12" ht="56.25">
      <c r="A49" s="59"/>
      <c r="B49" s="3" t="s">
        <v>1302</v>
      </c>
      <c r="C49" s="3" t="s">
        <v>1303</v>
      </c>
      <c r="D49" s="3" t="s">
        <v>1304</v>
      </c>
      <c r="E49" s="3" t="s">
        <v>1305</v>
      </c>
      <c r="F49" s="3" t="s">
        <v>1111</v>
      </c>
      <c r="G49" s="3" t="s">
        <v>1112</v>
      </c>
      <c r="H49" s="17" t="s">
        <v>1306</v>
      </c>
      <c r="I49" s="3">
        <v>400</v>
      </c>
      <c r="J49" s="62"/>
      <c r="K49" s="65"/>
      <c r="L49" s="3" t="s">
        <v>1114</v>
      </c>
    </row>
    <row r="50" spans="1:12" ht="22.5">
      <c r="A50" s="57" t="s">
        <v>1438</v>
      </c>
      <c r="B50" s="24" t="s">
        <v>1437</v>
      </c>
      <c r="C50" s="3" t="s">
        <v>1291</v>
      </c>
      <c r="D50" s="3" t="s">
        <v>1143</v>
      </c>
      <c r="E50" s="3" t="s">
        <v>0</v>
      </c>
      <c r="F50" s="3" t="s">
        <v>1275</v>
      </c>
      <c r="G50" s="3" t="s">
        <v>1</v>
      </c>
      <c r="H50" s="3"/>
      <c r="I50" s="3"/>
      <c r="J50" s="60">
        <v>600</v>
      </c>
      <c r="K50" s="63">
        <f>J50*0.95</f>
        <v>570</v>
      </c>
      <c r="L50" s="3"/>
    </row>
    <row r="51" spans="1:12" ht="45">
      <c r="A51" s="59"/>
      <c r="B51" s="3" t="s">
        <v>2</v>
      </c>
      <c r="C51" s="3" t="s">
        <v>3</v>
      </c>
      <c r="D51" s="3" t="s">
        <v>4</v>
      </c>
      <c r="E51" s="3" t="s">
        <v>5</v>
      </c>
      <c r="F51" s="3" t="s">
        <v>1295</v>
      </c>
      <c r="G51" s="3" t="s">
        <v>6</v>
      </c>
      <c r="H51" s="3" t="s">
        <v>1266</v>
      </c>
      <c r="I51" s="3">
        <v>600</v>
      </c>
      <c r="J51" s="62"/>
      <c r="K51" s="65"/>
      <c r="L51" s="3"/>
    </row>
    <row r="52" spans="1:12" ht="56.25">
      <c r="A52" s="38" t="s">
        <v>1440</v>
      </c>
      <c r="B52" s="24" t="s">
        <v>1439</v>
      </c>
      <c r="C52" s="3" t="s">
        <v>7</v>
      </c>
      <c r="D52" s="3" t="s">
        <v>296</v>
      </c>
      <c r="E52" s="3" t="s">
        <v>8</v>
      </c>
      <c r="F52" s="3" t="s">
        <v>9</v>
      </c>
      <c r="G52" s="3" t="s">
        <v>1281</v>
      </c>
      <c r="H52" s="24" t="s">
        <v>10</v>
      </c>
      <c r="I52" s="3">
        <v>3000</v>
      </c>
      <c r="J52" s="3">
        <v>3000</v>
      </c>
      <c r="K52" s="13">
        <f>J52*0.95</f>
        <v>2850</v>
      </c>
      <c r="L52" s="3"/>
    </row>
    <row r="53" spans="1:12" ht="56.25">
      <c r="A53" s="57" t="s">
        <v>1442</v>
      </c>
      <c r="B53" s="24" t="s">
        <v>1441</v>
      </c>
      <c r="C53" s="3" t="s">
        <v>11</v>
      </c>
      <c r="D53" s="3" t="s">
        <v>1143</v>
      </c>
      <c r="E53" s="3" t="s">
        <v>12</v>
      </c>
      <c r="F53" s="3" t="s">
        <v>1156</v>
      </c>
      <c r="G53" s="3" t="s">
        <v>13</v>
      </c>
      <c r="H53" s="3" t="s">
        <v>1266</v>
      </c>
      <c r="I53" s="3">
        <v>600</v>
      </c>
      <c r="J53" s="60">
        <v>1200</v>
      </c>
      <c r="K53" s="63">
        <f>J53*0.95</f>
        <v>1140</v>
      </c>
      <c r="L53" s="3"/>
    </row>
    <row r="54" spans="1:12" s="18" customFormat="1" ht="33.75">
      <c r="A54" s="59"/>
      <c r="B54" s="17" t="s">
        <v>14</v>
      </c>
      <c r="C54" s="17" t="s">
        <v>15</v>
      </c>
      <c r="D54" s="17" t="s">
        <v>291</v>
      </c>
      <c r="E54" s="17" t="s">
        <v>16</v>
      </c>
      <c r="F54" s="17" t="s">
        <v>1284</v>
      </c>
      <c r="G54" s="29" t="s">
        <v>17</v>
      </c>
      <c r="H54" s="17" t="s">
        <v>1266</v>
      </c>
      <c r="I54" s="17">
        <v>600</v>
      </c>
      <c r="J54" s="62"/>
      <c r="K54" s="65"/>
      <c r="L54" s="3"/>
    </row>
    <row r="55" spans="1:12" s="18" customFormat="1" ht="33.75">
      <c r="A55" s="57" t="s">
        <v>1444</v>
      </c>
      <c r="B55" s="29" t="s">
        <v>1443</v>
      </c>
      <c r="C55" s="17" t="s">
        <v>18</v>
      </c>
      <c r="D55" s="17" t="s">
        <v>2055</v>
      </c>
      <c r="E55" s="17" t="s">
        <v>19</v>
      </c>
      <c r="F55" s="17" t="s">
        <v>1280</v>
      </c>
      <c r="G55" s="17" t="s">
        <v>20</v>
      </c>
      <c r="H55" s="29" t="s">
        <v>21</v>
      </c>
      <c r="I55" s="17">
        <v>2000</v>
      </c>
      <c r="J55" s="60">
        <v>3000</v>
      </c>
      <c r="K55" s="63">
        <f>J55*0.95</f>
        <v>2850</v>
      </c>
      <c r="L55" s="3"/>
    </row>
    <row r="56" spans="1:12" s="18" customFormat="1" ht="33.75">
      <c r="A56" s="59"/>
      <c r="B56" s="17" t="s">
        <v>22</v>
      </c>
      <c r="C56" s="17" t="s">
        <v>23</v>
      </c>
      <c r="D56" s="17" t="s">
        <v>24</v>
      </c>
      <c r="E56" s="17" t="s">
        <v>25</v>
      </c>
      <c r="F56" s="17" t="s">
        <v>1496</v>
      </c>
      <c r="G56" s="17" t="s">
        <v>1497</v>
      </c>
      <c r="H56" s="29" t="s">
        <v>26</v>
      </c>
      <c r="I56" s="17">
        <v>1000</v>
      </c>
      <c r="J56" s="62"/>
      <c r="K56" s="65"/>
      <c r="L56" s="3"/>
    </row>
    <row r="57" spans="1:12" ht="45">
      <c r="A57" s="82" t="s">
        <v>1445</v>
      </c>
      <c r="B57" s="29" t="s">
        <v>1445</v>
      </c>
      <c r="C57" s="17" t="s">
        <v>27</v>
      </c>
      <c r="D57" s="17" t="s">
        <v>2039</v>
      </c>
      <c r="E57" s="17" t="s">
        <v>28</v>
      </c>
      <c r="F57" s="17" t="s">
        <v>29</v>
      </c>
      <c r="G57" s="17" t="s">
        <v>30</v>
      </c>
      <c r="H57" s="3"/>
      <c r="I57" s="3"/>
      <c r="J57" s="60"/>
      <c r="K57" s="63"/>
      <c r="L57" s="3"/>
    </row>
    <row r="58" spans="1:12" ht="22.5">
      <c r="A58" s="58"/>
      <c r="B58" s="17" t="s">
        <v>31</v>
      </c>
      <c r="C58" s="17" t="s">
        <v>32</v>
      </c>
      <c r="D58" s="17" t="s">
        <v>1143</v>
      </c>
      <c r="E58" s="17" t="s">
        <v>33</v>
      </c>
      <c r="F58" s="29" t="s">
        <v>729</v>
      </c>
      <c r="G58" s="17" t="s">
        <v>34</v>
      </c>
      <c r="H58" s="3"/>
      <c r="I58" s="3"/>
      <c r="J58" s="61"/>
      <c r="K58" s="64"/>
      <c r="L58" s="3"/>
    </row>
    <row r="59" spans="1:12" s="18" customFormat="1" ht="45">
      <c r="A59" s="59"/>
      <c r="B59" s="17" t="s">
        <v>35</v>
      </c>
      <c r="C59" s="17" t="s">
        <v>36</v>
      </c>
      <c r="D59" s="17" t="s">
        <v>37</v>
      </c>
      <c r="E59" s="17" t="s">
        <v>38</v>
      </c>
      <c r="F59" s="29" t="s">
        <v>39</v>
      </c>
      <c r="G59" s="17" t="s">
        <v>40</v>
      </c>
      <c r="H59" s="17"/>
      <c r="I59" s="17"/>
      <c r="J59" s="62"/>
      <c r="K59" s="65"/>
      <c r="L59" s="3"/>
    </row>
    <row r="60" spans="1:12" s="18" customFormat="1" ht="33.75">
      <c r="A60" s="44" t="s">
        <v>1447</v>
      </c>
      <c r="B60" s="29" t="s">
        <v>1446</v>
      </c>
      <c r="C60" s="17" t="s">
        <v>41</v>
      </c>
      <c r="D60" s="17" t="s">
        <v>24</v>
      </c>
      <c r="E60" s="17" t="s">
        <v>42</v>
      </c>
      <c r="F60" s="29" t="s">
        <v>43</v>
      </c>
      <c r="G60" s="17" t="s">
        <v>44</v>
      </c>
      <c r="H60" s="17"/>
      <c r="I60" s="17"/>
      <c r="J60" s="3"/>
      <c r="K60" s="13"/>
      <c r="L60" s="3"/>
    </row>
    <row r="61" spans="9:11" ht="13.5">
      <c r="I61" s="1">
        <f>SUM(I3:I60)</f>
        <v>27500</v>
      </c>
      <c r="J61" s="1">
        <f>SUM(J3:J60)</f>
        <v>27500</v>
      </c>
      <c r="K61" s="14">
        <f>SUM(K3:K60)</f>
        <v>26125</v>
      </c>
    </row>
    <row r="63" ht="13.5">
      <c r="I63" s="1">
        <f>I61*0.95</f>
        <v>26125</v>
      </c>
    </row>
  </sheetData>
  <mergeCells count="43">
    <mergeCell ref="J57:J59"/>
    <mergeCell ref="K57:K59"/>
    <mergeCell ref="A1:L1"/>
    <mergeCell ref="J53:J54"/>
    <mergeCell ref="K53:K54"/>
    <mergeCell ref="J55:J56"/>
    <mergeCell ref="K55:K56"/>
    <mergeCell ref="J48:J49"/>
    <mergeCell ref="K48:K49"/>
    <mergeCell ref="J50:J51"/>
    <mergeCell ref="A30:A42"/>
    <mergeCell ref="A43:A44"/>
    <mergeCell ref="K50:K51"/>
    <mergeCell ref="J26:J28"/>
    <mergeCell ref="K26:K28"/>
    <mergeCell ref="J45:J47"/>
    <mergeCell ref="K45:K47"/>
    <mergeCell ref="J43:J44"/>
    <mergeCell ref="K43:K44"/>
    <mergeCell ref="A55:A56"/>
    <mergeCell ref="A57:A59"/>
    <mergeCell ref="A45:A47"/>
    <mergeCell ref="A48:A49"/>
    <mergeCell ref="A50:A51"/>
    <mergeCell ref="A53:A54"/>
    <mergeCell ref="J3:J11"/>
    <mergeCell ref="K3:K11"/>
    <mergeCell ref="J12:J16"/>
    <mergeCell ref="K12:K16"/>
    <mergeCell ref="J18:J21"/>
    <mergeCell ref="K18:K21"/>
    <mergeCell ref="J30:J42"/>
    <mergeCell ref="K30:K42"/>
    <mergeCell ref="J24:J25"/>
    <mergeCell ref="K24:K25"/>
    <mergeCell ref="J22:J23"/>
    <mergeCell ref="K22:K23"/>
    <mergeCell ref="A24:A25"/>
    <mergeCell ref="A26:A28"/>
    <mergeCell ref="A3:A11"/>
    <mergeCell ref="A12:A16"/>
    <mergeCell ref="A18:A21"/>
    <mergeCell ref="A22:A23"/>
  </mergeCells>
  <printOptions/>
  <pageMargins left="0.23" right="0.16" top="0.16" bottom="0.39" header="0.16" footer="0.26"/>
  <pageSetup horizontalDpi="600" verticalDpi="600" orientation="portrait" paperSize="9" r:id="rId1"/>
  <rowBreaks count="2" manualBreakCount="2">
    <brk id="28" max="11" man="1"/>
    <brk id="44" max="255" man="1"/>
  </rowBreaks>
</worksheet>
</file>

<file path=xl/worksheets/sheet12.xml><?xml version="1.0" encoding="utf-8"?>
<worksheet xmlns="http://schemas.openxmlformats.org/spreadsheetml/2006/main" xmlns:r="http://schemas.openxmlformats.org/officeDocument/2006/relationships">
  <dimension ref="A1:I3"/>
  <sheetViews>
    <sheetView workbookViewId="0" topLeftCell="A1">
      <selection activeCell="G31" sqref="G31"/>
    </sheetView>
  </sheetViews>
  <sheetFormatPr defaultColWidth="9.00390625" defaultRowHeight="14.25"/>
  <cols>
    <col min="1" max="1" width="2.75390625" style="0" customWidth="1"/>
    <col min="2" max="2" width="7.375" style="0" customWidth="1"/>
    <col min="3" max="3" width="6.00390625" style="0" customWidth="1"/>
    <col min="4" max="4" width="5.875" style="0" customWidth="1"/>
    <col min="5" max="5" width="19.125" style="0" customWidth="1"/>
    <col min="6" max="6" width="12.875" style="0" customWidth="1"/>
    <col min="7" max="7" width="13.875" style="0" customWidth="1"/>
    <col min="8" max="8" width="12.75390625" style="0" customWidth="1"/>
  </cols>
  <sheetData>
    <row r="1" spans="1:9" s="1" customFormat="1" ht="22.5">
      <c r="A1" s="1">
        <v>1</v>
      </c>
      <c r="B1" s="3" t="s">
        <v>1579</v>
      </c>
      <c r="C1" s="3" t="s">
        <v>1957</v>
      </c>
      <c r="D1" s="3" t="s">
        <v>262</v>
      </c>
      <c r="E1" s="3" t="s">
        <v>1580</v>
      </c>
      <c r="F1" s="3" t="s">
        <v>1950</v>
      </c>
      <c r="G1" s="3">
        <v>2006.09</v>
      </c>
      <c r="H1" s="3" t="s">
        <v>1951</v>
      </c>
      <c r="I1" s="3" t="s">
        <v>1581</v>
      </c>
    </row>
    <row r="2" spans="1:9" s="7" customFormat="1" ht="45">
      <c r="A2" s="3">
        <v>2</v>
      </c>
      <c r="B2" s="3" t="s">
        <v>1160</v>
      </c>
      <c r="C2" s="3" t="s">
        <v>1165</v>
      </c>
      <c r="D2" s="3" t="s">
        <v>1161</v>
      </c>
      <c r="E2" s="3" t="s">
        <v>1162</v>
      </c>
      <c r="F2" s="3" t="s">
        <v>1163</v>
      </c>
      <c r="G2" s="3">
        <v>2006.02</v>
      </c>
      <c r="H2" s="3" t="s">
        <v>1164</v>
      </c>
      <c r="I2" s="3" t="s">
        <v>1582</v>
      </c>
    </row>
    <row r="3" spans="1:9" s="7" customFormat="1" ht="22.5">
      <c r="A3" s="3">
        <v>3</v>
      </c>
      <c r="B3" s="3" t="s">
        <v>1952</v>
      </c>
      <c r="C3" s="3" t="s">
        <v>329</v>
      </c>
      <c r="D3" s="3" t="s">
        <v>1085</v>
      </c>
      <c r="E3" s="3" t="s">
        <v>1953</v>
      </c>
      <c r="F3" s="3" t="s">
        <v>1954</v>
      </c>
      <c r="G3" s="3">
        <v>2006.09</v>
      </c>
      <c r="H3" s="3" t="s">
        <v>1577</v>
      </c>
      <c r="I3" s="3" t="s">
        <v>1955</v>
      </c>
    </row>
    <row r="4" s="7" customFormat="1" ht="14.25"/>
    <row r="5" s="7" customFormat="1" ht="15" customHeight="1"/>
  </sheetData>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N59"/>
  <sheetViews>
    <sheetView workbookViewId="0" topLeftCell="A1">
      <selection activeCell="N31" sqref="N31"/>
    </sheetView>
  </sheetViews>
  <sheetFormatPr defaultColWidth="9.00390625" defaultRowHeight="14.25"/>
  <cols>
    <col min="1" max="1" width="5.125" style="9" customWidth="1"/>
    <col min="2" max="3" width="7.625" style="8" customWidth="1"/>
    <col min="4" max="11" width="5.625" style="8" customWidth="1"/>
    <col min="12" max="12" width="13.00390625" style="8" customWidth="1"/>
    <col min="13" max="13" width="10.625" style="8" customWidth="1"/>
    <col min="14" max="16384" width="9.00390625" style="8" customWidth="1"/>
  </cols>
  <sheetData>
    <row r="1" spans="1:13" ht="49.5" customHeight="1">
      <c r="A1" s="92" t="s">
        <v>1620</v>
      </c>
      <c r="B1" s="93"/>
      <c r="C1" s="93"/>
      <c r="D1" s="93"/>
      <c r="E1" s="93"/>
      <c r="F1" s="93"/>
      <c r="G1" s="93"/>
      <c r="H1" s="93"/>
      <c r="I1" s="93"/>
      <c r="J1" s="93"/>
      <c r="K1" s="93"/>
      <c r="L1" s="93"/>
      <c r="M1" s="93"/>
    </row>
    <row r="2" spans="1:13" ht="19.5" customHeight="1">
      <c r="A2" s="89" t="s">
        <v>1687</v>
      </c>
      <c r="B2" s="91" t="s">
        <v>851</v>
      </c>
      <c r="C2" s="91" t="s">
        <v>1619</v>
      </c>
      <c r="D2" s="89" t="s">
        <v>1688</v>
      </c>
      <c r="E2" s="89" t="s">
        <v>1689</v>
      </c>
      <c r="F2" s="89" t="s">
        <v>1690</v>
      </c>
      <c r="G2" s="89" t="s">
        <v>1691</v>
      </c>
      <c r="H2" s="89" t="s">
        <v>561</v>
      </c>
      <c r="I2" s="89" t="s">
        <v>1692</v>
      </c>
      <c r="J2" s="89" t="s">
        <v>1693</v>
      </c>
      <c r="K2" s="91" t="s">
        <v>46</v>
      </c>
      <c r="L2" s="91" t="s">
        <v>1621</v>
      </c>
      <c r="M2" s="91" t="s">
        <v>45</v>
      </c>
    </row>
    <row r="3" spans="1:13" ht="19.5" customHeight="1">
      <c r="A3" s="90"/>
      <c r="B3" s="90"/>
      <c r="C3" s="90"/>
      <c r="D3" s="90"/>
      <c r="E3" s="90"/>
      <c r="F3" s="90"/>
      <c r="G3" s="90"/>
      <c r="H3" s="90"/>
      <c r="I3" s="90"/>
      <c r="J3" s="90"/>
      <c r="K3" s="90"/>
      <c r="L3" s="90"/>
      <c r="M3" s="90"/>
    </row>
    <row r="4" spans="1:14" ht="19.5" customHeight="1">
      <c r="A4" s="10" t="s">
        <v>1091</v>
      </c>
      <c r="B4" s="10">
        <v>43</v>
      </c>
      <c r="C4" s="10">
        <v>35</v>
      </c>
      <c r="D4" s="10">
        <v>2</v>
      </c>
      <c r="E4" s="10">
        <v>0</v>
      </c>
      <c r="F4" s="10">
        <v>2</v>
      </c>
      <c r="G4" s="10">
        <v>26</v>
      </c>
      <c r="H4" s="10">
        <v>14</v>
      </c>
      <c r="I4" s="10">
        <v>13</v>
      </c>
      <c r="J4" s="10">
        <v>3</v>
      </c>
      <c r="K4" s="10">
        <v>1</v>
      </c>
      <c r="L4" s="11">
        <v>52600</v>
      </c>
      <c r="M4" s="36">
        <f>L4/L15</f>
        <v>0.09870519797335335</v>
      </c>
      <c r="N4" s="8">
        <f>'0111目录'!I46</f>
        <v>52600</v>
      </c>
    </row>
    <row r="5" spans="1:14" ht="19.5" customHeight="1">
      <c r="A5" s="10" t="s">
        <v>1082</v>
      </c>
      <c r="B5" s="10">
        <v>70</v>
      </c>
      <c r="C5" s="10">
        <v>43</v>
      </c>
      <c r="D5" s="10">
        <v>5</v>
      </c>
      <c r="E5" s="10">
        <v>1</v>
      </c>
      <c r="F5" s="10">
        <v>5</v>
      </c>
      <c r="G5" s="10">
        <v>21</v>
      </c>
      <c r="H5" s="10">
        <v>6</v>
      </c>
      <c r="I5" s="10">
        <v>11</v>
      </c>
      <c r="J5" s="10">
        <v>11</v>
      </c>
      <c r="K5" s="10">
        <v>0</v>
      </c>
      <c r="L5" s="11">
        <v>60100</v>
      </c>
      <c r="M5" s="36">
        <f>L5/L15</f>
        <v>0.11277913304559956</v>
      </c>
      <c r="N5" s="8">
        <f>'0112目录'!I73</f>
        <v>60100</v>
      </c>
    </row>
    <row r="6" spans="1:14" ht="19.5" customHeight="1">
      <c r="A6" s="21" t="s">
        <v>552</v>
      </c>
      <c r="B6" s="10">
        <v>64</v>
      </c>
      <c r="C6" s="10">
        <v>44</v>
      </c>
      <c r="D6" s="10">
        <v>12</v>
      </c>
      <c r="E6" s="10">
        <v>10</v>
      </c>
      <c r="F6" s="10">
        <v>4</v>
      </c>
      <c r="G6" s="10">
        <v>24</v>
      </c>
      <c r="H6" s="10">
        <v>14</v>
      </c>
      <c r="I6" s="10">
        <v>18</v>
      </c>
      <c r="J6" s="10">
        <v>0</v>
      </c>
      <c r="K6" s="10">
        <v>0</v>
      </c>
      <c r="L6" s="11">
        <v>94200</v>
      </c>
      <c r="M6" s="36">
        <f>L6/L15</f>
        <v>0.17676862450741226</v>
      </c>
      <c r="N6" s="8">
        <f>'0121目录'!I67</f>
        <v>94200</v>
      </c>
    </row>
    <row r="7" spans="1:14" ht="19.5" customHeight="1">
      <c r="A7" s="21" t="s">
        <v>1956</v>
      </c>
      <c r="B7" s="10">
        <v>12</v>
      </c>
      <c r="C7" s="10">
        <v>9</v>
      </c>
      <c r="D7" s="10">
        <v>2</v>
      </c>
      <c r="E7" s="10">
        <v>1</v>
      </c>
      <c r="F7" s="10">
        <v>1</v>
      </c>
      <c r="G7" s="10">
        <v>5</v>
      </c>
      <c r="H7" s="10">
        <v>2</v>
      </c>
      <c r="I7" s="10">
        <v>4</v>
      </c>
      <c r="J7" s="10">
        <v>1</v>
      </c>
      <c r="K7" s="10">
        <v>0</v>
      </c>
      <c r="L7" s="11">
        <v>16900</v>
      </c>
      <c r="M7" s="36">
        <f>L7/L15</f>
        <v>0.03171326702946144</v>
      </c>
      <c r="N7" s="8">
        <f>'0122目录'!I15</f>
        <v>16900</v>
      </c>
    </row>
    <row r="8" spans="1:14" ht="19.5" customHeight="1">
      <c r="A8" s="10" t="s">
        <v>1080</v>
      </c>
      <c r="B8" s="10">
        <v>51</v>
      </c>
      <c r="C8" s="10">
        <v>42</v>
      </c>
      <c r="D8" s="10">
        <v>10</v>
      </c>
      <c r="E8" s="10">
        <v>4</v>
      </c>
      <c r="F8" s="10">
        <v>11</v>
      </c>
      <c r="G8" s="10">
        <v>25</v>
      </c>
      <c r="H8" s="10">
        <v>13</v>
      </c>
      <c r="I8" s="10">
        <v>10</v>
      </c>
      <c r="J8" s="10">
        <v>3</v>
      </c>
      <c r="K8" s="10">
        <v>0</v>
      </c>
      <c r="L8" s="11">
        <v>86400</v>
      </c>
      <c r="M8" s="36">
        <f>L8/L15</f>
        <v>0.16213173203227624</v>
      </c>
      <c r="N8" s="8">
        <f>'0131目录'!I54</f>
        <v>86400</v>
      </c>
    </row>
    <row r="9" spans="1:14" ht="19.5" customHeight="1">
      <c r="A9" s="10" t="s">
        <v>1079</v>
      </c>
      <c r="B9" s="10">
        <v>46</v>
      </c>
      <c r="C9" s="10">
        <v>34</v>
      </c>
      <c r="D9" s="10">
        <v>8</v>
      </c>
      <c r="E9" s="10">
        <v>3</v>
      </c>
      <c r="F9" s="10">
        <v>11</v>
      </c>
      <c r="G9" s="10">
        <v>22</v>
      </c>
      <c r="H9" s="10">
        <v>13</v>
      </c>
      <c r="I9" s="10">
        <v>8</v>
      </c>
      <c r="J9" s="10">
        <v>0</v>
      </c>
      <c r="K9" s="10">
        <v>0</v>
      </c>
      <c r="L9" s="11">
        <v>78800</v>
      </c>
      <c r="M9" s="36">
        <f>L9/L15</f>
        <v>0.14787014449240007</v>
      </c>
      <c r="N9" s="8">
        <f>'0132目录'!I49</f>
        <v>78800</v>
      </c>
    </row>
    <row r="10" spans="1:14" ht="19.5" customHeight="1">
      <c r="A10" s="10" t="s">
        <v>1086</v>
      </c>
      <c r="B10" s="10">
        <v>20</v>
      </c>
      <c r="C10" s="10">
        <v>14</v>
      </c>
      <c r="D10" s="10">
        <v>1</v>
      </c>
      <c r="E10" s="10">
        <v>0</v>
      </c>
      <c r="F10" s="10">
        <v>1</v>
      </c>
      <c r="G10" s="10">
        <v>4</v>
      </c>
      <c r="H10" s="10">
        <v>1</v>
      </c>
      <c r="I10" s="10">
        <v>6</v>
      </c>
      <c r="J10" s="10">
        <v>5</v>
      </c>
      <c r="K10" s="10">
        <v>1</v>
      </c>
      <c r="L10" s="11">
        <v>14400</v>
      </c>
      <c r="M10" s="36">
        <f>L10/L15</f>
        <v>0.027021955338712704</v>
      </c>
      <c r="N10" s="8">
        <f>'0133目录'!I23</f>
        <v>14400</v>
      </c>
    </row>
    <row r="11" spans="1:14" ht="19.5" customHeight="1">
      <c r="A11" s="10" t="s">
        <v>2288</v>
      </c>
      <c r="B11" s="10">
        <v>62</v>
      </c>
      <c r="C11" s="10">
        <v>26</v>
      </c>
      <c r="D11" s="10">
        <v>7</v>
      </c>
      <c r="E11" s="10">
        <v>4</v>
      </c>
      <c r="F11" s="10">
        <v>6</v>
      </c>
      <c r="G11" s="10">
        <v>8</v>
      </c>
      <c r="H11" s="10">
        <v>6</v>
      </c>
      <c r="I11" s="10">
        <v>10</v>
      </c>
      <c r="J11" s="10">
        <v>3</v>
      </c>
      <c r="K11" s="10">
        <v>0</v>
      </c>
      <c r="L11" s="11">
        <v>55000</v>
      </c>
      <c r="M11" s="36">
        <f>L11/L15</f>
        <v>0.10320885719647213</v>
      </c>
      <c r="N11" s="8">
        <f>'0134目录'!I65</f>
        <v>55000</v>
      </c>
    </row>
    <row r="12" spans="1:14" ht="19.5" customHeight="1">
      <c r="A12" s="21" t="s">
        <v>1976</v>
      </c>
      <c r="B12" s="10">
        <v>41</v>
      </c>
      <c r="C12" s="10">
        <v>30</v>
      </c>
      <c r="D12" s="10">
        <v>0</v>
      </c>
      <c r="E12" s="10">
        <v>1</v>
      </c>
      <c r="F12" s="10">
        <v>3</v>
      </c>
      <c r="G12" s="10">
        <v>11</v>
      </c>
      <c r="H12" s="10">
        <v>5</v>
      </c>
      <c r="I12" s="10">
        <v>13</v>
      </c>
      <c r="J12" s="10">
        <v>5</v>
      </c>
      <c r="K12" s="10">
        <v>0</v>
      </c>
      <c r="L12" s="11">
        <v>31300</v>
      </c>
      <c r="M12" s="36">
        <f>L12/L15</f>
        <v>0.05873522236817414</v>
      </c>
      <c r="N12" s="8">
        <f>'0135目录'!I44</f>
        <v>31300</v>
      </c>
    </row>
    <row r="13" spans="1:14" ht="19.5" customHeight="1">
      <c r="A13" s="10" t="s">
        <v>1085</v>
      </c>
      <c r="B13" s="10">
        <v>31</v>
      </c>
      <c r="C13" s="10">
        <v>14</v>
      </c>
      <c r="D13" s="10">
        <v>1</v>
      </c>
      <c r="E13" s="10">
        <v>1</v>
      </c>
      <c r="F13" s="10">
        <v>0</v>
      </c>
      <c r="G13" s="10">
        <v>12</v>
      </c>
      <c r="H13" s="10">
        <v>1</v>
      </c>
      <c r="I13" s="10">
        <v>5</v>
      </c>
      <c r="J13" s="10">
        <v>4</v>
      </c>
      <c r="K13" s="10">
        <v>1</v>
      </c>
      <c r="L13" s="11">
        <v>15700</v>
      </c>
      <c r="M13" s="36">
        <f>L13/L15</f>
        <v>0.029461437417902046</v>
      </c>
      <c r="N13" s="8">
        <f>'014目录'!I34</f>
        <v>15700</v>
      </c>
    </row>
    <row r="14" spans="1:14" ht="19.5" customHeight="1">
      <c r="A14" s="10" t="s">
        <v>1084</v>
      </c>
      <c r="B14" s="10">
        <v>58</v>
      </c>
      <c r="C14" s="10">
        <v>33</v>
      </c>
      <c r="D14" s="10">
        <v>0</v>
      </c>
      <c r="E14" s="10">
        <v>2</v>
      </c>
      <c r="F14" s="10">
        <v>1</v>
      </c>
      <c r="G14" s="10">
        <v>19</v>
      </c>
      <c r="H14" s="10">
        <v>2</v>
      </c>
      <c r="I14" s="10">
        <v>14</v>
      </c>
      <c r="J14" s="10">
        <v>7</v>
      </c>
      <c r="K14" s="10">
        <v>0</v>
      </c>
      <c r="L14" s="11">
        <v>27500</v>
      </c>
      <c r="M14" s="36">
        <f>L14/L15</f>
        <v>0.051604428598236066</v>
      </c>
      <c r="N14" s="8">
        <f>'015目录'!I61</f>
        <v>27500</v>
      </c>
    </row>
    <row r="15" spans="1:14" ht="19.5" customHeight="1">
      <c r="A15" s="38" t="s">
        <v>853</v>
      </c>
      <c r="B15" s="38">
        <f>SUM(B4:B14)</f>
        <v>498</v>
      </c>
      <c r="C15" s="38">
        <f>SUM(C4:C14)</f>
        <v>324</v>
      </c>
      <c r="D15" s="38">
        <f aca="true" t="shared" si="0" ref="D15:J15">SUM(D4:D14)</f>
        <v>48</v>
      </c>
      <c r="E15" s="38">
        <f>SUM(E4:E14)</f>
        <v>27</v>
      </c>
      <c r="F15" s="38">
        <f t="shared" si="0"/>
        <v>45</v>
      </c>
      <c r="G15" s="38">
        <f t="shared" si="0"/>
        <v>177</v>
      </c>
      <c r="H15" s="38">
        <f t="shared" si="0"/>
        <v>77</v>
      </c>
      <c r="I15" s="38">
        <f t="shared" si="0"/>
        <v>112</v>
      </c>
      <c r="J15" s="38">
        <f t="shared" si="0"/>
        <v>42</v>
      </c>
      <c r="K15" s="38">
        <f>SUM(K4:K14)</f>
        <v>3</v>
      </c>
      <c r="L15" s="51">
        <f>SUM(L4:L14)</f>
        <v>532900</v>
      </c>
      <c r="M15" s="41">
        <v>1</v>
      </c>
      <c r="N15" s="8">
        <f>SUM(N4:N14)</f>
        <v>532900</v>
      </c>
    </row>
    <row r="20" ht="12">
      <c r="A20" s="8"/>
    </row>
    <row r="21" ht="12">
      <c r="A21" s="8"/>
    </row>
    <row r="22" ht="12">
      <c r="A22" s="8"/>
    </row>
    <row r="23" ht="12">
      <c r="A23" s="8"/>
    </row>
    <row r="24" ht="12">
      <c r="A24" s="8"/>
    </row>
    <row r="25" ht="12">
      <c r="A25" s="8"/>
    </row>
    <row r="26" ht="12">
      <c r="A26" s="8"/>
    </row>
    <row r="27" ht="12">
      <c r="A27" s="8"/>
    </row>
    <row r="28" ht="12">
      <c r="A28" s="8"/>
    </row>
    <row r="29" ht="12">
      <c r="A29" s="8"/>
    </row>
    <row r="31" ht="12">
      <c r="A31" s="8"/>
    </row>
    <row r="32" ht="12">
      <c r="A32" s="8"/>
    </row>
    <row r="33" ht="12">
      <c r="A33" s="8"/>
    </row>
    <row r="34" ht="12">
      <c r="A34" s="8"/>
    </row>
    <row r="35" ht="12">
      <c r="A35" s="8"/>
    </row>
    <row r="36" ht="12">
      <c r="A36" s="8"/>
    </row>
    <row r="37" ht="12">
      <c r="A37" s="8"/>
    </row>
    <row r="38" ht="12">
      <c r="A38" s="8"/>
    </row>
    <row r="39" ht="12">
      <c r="A39" s="8"/>
    </row>
    <row r="40" ht="12">
      <c r="A40" s="8"/>
    </row>
    <row r="41" ht="12">
      <c r="A41" s="8"/>
    </row>
    <row r="42" ht="12">
      <c r="A42" s="8"/>
    </row>
    <row r="43" ht="12">
      <c r="A43" s="8"/>
    </row>
    <row r="44" ht="12">
      <c r="A44" s="8"/>
    </row>
    <row r="45" ht="12">
      <c r="A45" s="8"/>
    </row>
    <row r="46" ht="12">
      <c r="A46" s="8"/>
    </row>
    <row r="47" ht="12">
      <c r="A47" s="8"/>
    </row>
    <row r="48" ht="12">
      <c r="A48" s="8"/>
    </row>
    <row r="49" ht="12">
      <c r="A49" s="8"/>
    </row>
    <row r="50" ht="12">
      <c r="A50" s="8"/>
    </row>
    <row r="51" ht="12">
      <c r="A51" s="8"/>
    </row>
    <row r="52" ht="12">
      <c r="A52" s="8"/>
    </row>
    <row r="53" ht="12">
      <c r="A53" s="8"/>
    </row>
    <row r="54" ht="12">
      <c r="A54" s="8"/>
    </row>
    <row r="55" ht="12">
      <c r="A55" s="8"/>
    </row>
    <row r="56" ht="12">
      <c r="A56" s="8"/>
    </row>
    <row r="57" ht="12">
      <c r="A57" s="8"/>
    </row>
    <row r="58" ht="12">
      <c r="A58" s="8"/>
    </row>
    <row r="59" ht="12">
      <c r="A59" s="8"/>
    </row>
  </sheetData>
  <mergeCells count="14">
    <mergeCell ref="A1:M1"/>
    <mergeCell ref="M2:M3"/>
    <mergeCell ref="L2:L3"/>
    <mergeCell ref="K2:K3"/>
    <mergeCell ref="J2:J3"/>
    <mergeCell ref="I2:I3"/>
    <mergeCell ref="H2:H3"/>
    <mergeCell ref="G2:G3"/>
    <mergeCell ref="B2:B3"/>
    <mergeCell ref="A2:A3"/>
    <mergeCell ref="F2:F3"/>
    <mergeCell ref="E2:E3"/>
    <mergeCell ref="D2:D3"/>
    <mergeCell ref="C2:C3"/>
  </mergeCells>
  <printOptions/>
  <pageMargins left="0.75" right="0.75" top="1" bottom="1" header="0.5" footer="0.5"/>
  <pageSetup horizontalDpi="600" verticalDpi="600" orientation="landscape" paperSize="9" scale="120" r:id="rId1"/>
</worksheet>
</file>

<file path=xl/worksheets/sheet14.xml><?xml version="1.0" encoding="utf-8"?>
<worksheet xmlns="http://schemas.openxmlformats.org/spreadsheetml/2006/main" xmlns:r="http://schemas.openxmlformats.org/officeDocument/2006/relationships">
  <dimension ref="A1:O45"/>
  <sheetViews>
    <sheetView workbookViewId="0" topLeftCell="A1">
      <selection activeCell="F10" sqref="F10"/>
    </sheetView>
  </sheetViews>
  <sheetFormatPr defaultColWidth="9.00390625" defaultRowHeight="24.75" customHeight="1"/>
  <cols>
    <col min="1" max="1" width="2.25390625" style="0" customWidth="1"/>
    <col min="2" max="2" width="7.50390625" style="0" customWidth="1"/>
    <col min="3" max="3" width="5.375" style="0" customWidth="1"/>
    <col min="4" max="4" width="2.25390625" style="0" customWidth="1"/>
    <col min="5" max="5" width="7.625" style="0" customWidth="1"/>
    <col min="6" max="6" width="5.875" style="0" customWidth="1"/>
    <col min="7" max="7" width="5.375" style="0" customWidth="1"/>
    <col min="8" max="8" width="4.625" style="0" customWidth="1"/>
    <col min="9" max="9" width="31.75390625" style="0" customWidth="1"/>
    <col min="10" max="10" width="28.625" style="0" customWidth="1"/>
    <col min="11" max="11" width="6.375" style="0" customWidth="1"/>
    <col min="13" max="13" width="5.125" style="0" customWidth="1"/>
    <col min="14" max="14" width="5.875" style="0" customWidth="1"/>
    <col min="15" max="15" width="4.50390625" style="0" customWidth="1"/>
  </cols>
  <sheetData>
    <row r="1" spans="1:15" ht="14.25" customHeight="1">
      <c r="A1" s="9" t="s">
        <v>1835</v>
      </c>
      <c r="B1" s="8">
        <v>541600</v>
      </c>
      <c r="C1" s="8"/>
      <c r="D1" s="8" t="s">
        <v>163</v>
      </c>
      <c r="E1" s="8">
        <v>536800</v>
      </c>
      <c r="F1" s="31"/>
      <c r="G1" s="31"/>
      <c r="H1" s="31"/>
      <c r="I1" s="31"/>
      <c r="J1" s="31"/>
      <c r="K1" s="31"/>
      <c r="L1" s="31"/>
      <c r="M1" s="31"/>
      <c r="N1" s="31"/>
      <c r="O1" s="31"/>
    </row>
    <row r="2" spans="1:15" ht="34.5" customHeight="1">
      <c r="A2" s="9" t="s">
        <v>2007</v>
      </c>
      <c r="B2" s="8">
        <f>-400-400</f>
        <v>-800</v>
      </c>
      <c r="C2" s="8"/>
      <c r="D2" s="8"/>
      <c r="E2" s="34">
        <v>400</v>
      </c>
      <c r="F2" s="24" t="s">
        <v>586</v>
      </c>
      <c r="G2" s="24" t="s">
        <v>553</v>
      </c>
      <c r="H2" s="24" t="s">
        <v>262</v>
      </c>
      <c r="I2" s="24" t="s">
        <v>164</v>
      </c>
      <c r="J2" s="24" t="s">
        <v>1097</v>
      </c>
      <c r="K2" s="24" t="s">
        <v>1786</v>
      </c>
      <c r="L2" s="24" t="s">
        <v>588</v>
      </c>
      <c r="M2" s="26"/>
      <c r="N2" s="26" t="s">
        <v>1694</v>
      </c>
      <c r="O2" s="26" t="s">
        <v>589</v>
      </c>
    </row>
    <row r="3" spans="1:15" ht="34.5" customHeight="1">
      <c r="A3" s="9" t="s">
        <v>178</v>
      </c>
      <c r="B3" s="8">
        <v>-1000</v>
      </c>
      <c r="D3" s="8"/>
      <c r="E3" s="34">
        <v>1000</v>
      </c>
      <c r="F3" s="24" t="s">
        <v>166</v>
      </c>
      <c r="G3" s="24" t="s">
        <v>328</v>
      </c>
      <c r="H3" s="24" t="s">
        <v>1080</v>
      </c>
      <c r="I3" s="24" t="s">
        <v>167</v>
      </c>
      <c r="J3" s="24" t="s">
        <v>168</v>
      </c>
      <c r="K3" s="24"/>
      <c r="L3" s="24" t="s">
        <v>1810</v>
      </c>
      <c r="M3" s="26"/>
      <c r="N3" s="26" t="s">
        <v>1811</v>
      </c>
      <c r="O3" s="32"/>
    </row>
    <row r="4" spans="1:15" ht="34.5" customHeight="1">
      <c r="A4" s="9" t="s">
        <v>1836</v>
      </c>
      <c r="B4" s="8">
        <v>0</v>
      </c>
      <c r="C4" s="8" t="s">
        <v>1837</v>
      </c>
      <c r="D4" s="8"/>
      <c r="E4" s="34">
        <v>300</v>
      </c>
      <c r="F4" s="24" t="s">
        <v>169</v>
      </c>
      <c r="G4" s="24" t="s">
        <v>170</v>
      </c>
      <c r="H4" s="24" t="s">
        <v>171</v>
      </c>
      <c r="I4" s="24" t="s">
        <v>172</v>
      </c>
      <c r="J4" s="24" t="s">
        <v>173</v>
      </c>
      <c r="K4" s="24" t="s">
        <v>174</v>
      </c>
      <c r="L4" s="26" t="s">
        <v>597</v>
      </c>
      <c r="M4" s="17"/>
      <c r="N4" s="33"/>
      <c r="O4" s="32"/>
    </row>
    <row r="5" spans="1:5" ht="34.5" customHeight="1">
      <c r="A5" s="9" t="s">
        <v>1838</v>
      </c>
      <c r="B5" s="8">
        <v>-2000</v>
      </c>
      <c r="C5" s="8"/>
      <c r="D5" s="8"/>
      <c r="E5" s="34"/>
    </row>
    <row r="6" spans="1:5" ht="34.5" customHeight="1">
      <c r="A6" s="9" t="s">
        <v>1839</v>
      </c>
      <c r="B6" s="8">
        <v>0</v>
      </c>
      <c r="C6" s="8" t="s">
        <v>1840</v>
      </c>
      <c r="D6" s="8"/>
      <c r="E6" s="34"/>
    </row>
    <row r="7" spans="1:5" ht="34.5" customHeight="1">
      <c r="A7" s="9" t="s">
        <v>1841</v>
      </c>
      <c r="B7" s="8">
        <v>-600</v>
      </c>
      <c r="C7" s="8"/>
      <c r="D7" s="8"/>
      <c r="E7" s="35">
        <f>SUM(E1:E6)</f>
        <v>538500</v>
      </c>
    </row>
    <row r="8" spans="1:6" ht="34.5" customHeight="1">
      <c r="A8" s="9" t="s">
        <v>1842</v>
      </c>
      <c r="B8" s="8">
        <v>-400</v>
      </c>
      <c r="C8" s="8"/>
      <c r="D8" s="8"/>
      <c r="E8">
        <v>-2000</v>
      </c>
      <c r="F8" t="s">
        <v>547</v>
      </c>
    </row>
    <row r="9" spans="1:6" ht="49.5" customHeight="1">
      <c r="A9" s="9"/>
      <c r="B9" s="30">
        <f>SUM(B1:B8)</f>
        <v>536800</v>
      </c>
      <c r="C9" s="8"/>
      <c r="D9" s="8"/>
      <c r="E9" s="8">
        <v>-1000</v>
      </c>
      <c r="F9" s="54" t="s">
        <v>1733</v>
      </c>
    </row>
    <row r="10" spans="3:14" ht="34.5" customHeight="1">
      <c r="C10" s="8"/>
      <c r="D10" s="8"/>
      <c r="E10" s="8">
        <v>-2600</v>
      </c>
      <c r="F10" s="8" t="s">
        <v>1734</v>
      </c>
      <c r="G10" s="8"/>
      <c r="H10" s="8"/>
      <c r="I10" s="8"/>
      <c r="J10" s="8"/>
      <c r="K10" s="8"/>
      <c r="L10" s="8"/>
      <c r="M10" s="8"/>
      <c r="N10" s="8"/>
    </row>
    <row r="11" spans="3:14" ht="34.5" customHeight="1">
      <c r="C11" s="8"/>
      <c r="D11" s="8"/>
      <c r="E11" s="8">
        <f>SUM(E7:E10)</f>
        <v>532900</v>
      </c>
      <c r="F11" s="8"/>
      <c r="G11" s="8"/>
      <c r="H11" s="8"/>
      <c r="I11" s="8"/>
      <c r="J11" s="8"/>
      <c r="K11" s="8"/>
      <c r="L11" s="8"/>
      <c r="M11" s="8"/>
      <c r="N11" s="8"/>
    </row>
    <row r="12" spans="3:15" ht="60.75" customHeight="1">
      <c r="C12" s="8"/>
      <c r="D12" s="8"/>
      <c r="E12" s="8"/>
      <c r="F12" s="8"/>
      <c r="G12" s="8"/>
      <c r="H12" s="8"/>
      <c r="I12" s="8"/>
      <c r="J12" s="8"/>
      <c r="K12" s="8"/>
      <c r="L12" s="8"/>
      <c r="M12" s="8"/>
      <c r="N12" s="8"/>
      <c r="O12" s="8"/>
    </row>
    <row r="13" spans="3:15" ht="34.5" customHeight="1">
      <c r="C13" s="8"/>
      <c r="D13" s="8"/>
      <c r="E13" s="8"/>
      <c r="F13" s="8"/>
      <c r="G13" s="8"/>
      <c r="H13" s="8"/>
      <c r="I13" s="8"/>
      <c r="J13" s="8"/>
      <c r="K13" s="8"/>
      <c r="L13" s="8"/>
      <c r="M13" s="8"/>
      <c r="N13" s="8"/>
      <c r="O13" s="8"/>
    </row>
    <row r="14" spans="5:15" ht="34.5" customHeight="1">
      <c r="E14" s="8"/>
      <c r="F14" s="8"/>
      <c r="G14" s="8"/>
      <c r="H14" s="8"/>
      <c r="I14" s="8"/>
      <c r="J14" s="8"/>
      <c r="K14" s="8"/>
      <c r="L14" s="8"/>
      <c r="M14" s="8"/>
      <c r="N14" s="8"/>
      <c r="O14" s="8"/>
    </row>
    <row r="15" spans="5:15" ht="34.5" customHeight="1">
      <c r="E15" s="8"/>
      <c r="F15" s="8"/>
      <c r="G15" s="8"/>
      <c r="H15" s="8"/>
      <c r="I15" s="8"/>
      <c r="J15" s="8"/>
      <c r="K15" s="8"/>
      <c r="L15" s="8"/>
      <c r="M15" s="8"/>
      <c r="N15" s="8"/>
      <c r="O15" s="8"/>
    </row>
    <row r="16" spans="5:15" ht="49.5" customHeight="1">
      <c r="E16" s="8"/>
      <c r="F16" s="8"/>
      <c r="G16" s="8"/>
      <c r="H16" s="8"/>
      <c r="I16" s="8"/>
      <c r="J16" s="8"/>
      <c r="K16" s="8"/>
      <c r="L16" s="8"/>
      <c r="M16" s="8"/>
      <c r="N16" s="8"/>
      <c r="O16" s="8"/>
    </row>
    <row r="17" spans="1:15" ht="9.75" customHeight="1">
      <c r="A17" s="9" t="s">
        <v>2006</v>
      </c>
      <c r="B17" s="8">
        <v>23900</v>
      </c>
      <c r="C17" s="8"/>
      <c r="D17" s="8"/>
      <c r="E17" s="8"/>
      <c r="F17" s="8"/>
      <c r="G17" s="8"/>
      <c r="H17" s="8"/>
      <c r="I17" s="8"/>
      <c r="J17" s="8"/>
      <c r="K17" s="8"/>
      <c r="L17" s="8"/>
      <c r="M17" s="8"/>
      <c r="N17" s="8"/>
      <c r="O17" s="8"/>
    </row>
    <row r="18" spans="1:15" ht="9.75" customHeight="1">
      <c r="A18" s="9" t="s">
        <v>2007</v>
      </c>
      <c r="B18" s="8">
        <v>25500</v>
      </c>
      <c r="C18" s="8"/>
      <c r="D18" s="8"/>
      <c r="E18" s="8"/>
      <c r="F18" s="8"/>
      <c r="G18" s="8"/>
      <c r="H18" s="8"/>
      <c r="I18" s="8"/>
      <c r="J18" s="8"/>
      <c r="K18" s="8"/>
      <c r="L18" s="8"/>
      <c r="M18" s="8"/>
      <c r="N18" s="8"/>
      <c r="O18" s="8"/>
    </row>
    <row r="19" spans="1:15" ht="9.75" customHeight="1">
      <c r="A19" s="9" t="s">
        <v>2008</v>
      </c>
      <c r="B19" s="8">
        <v>16700</v>
      </c>
      <c r="C19" s="8"/>
      <c r="D19" s="8"/>
      <c r="E19" s="8"/>
      <c r="F19" s="8"/>
      <c r="G19" s="8"/>
      <c r="H19" s="8"/>
      <c r="I19" s="8"/>
      <c r="J19" s="8"/>
      <c r="K19" s="8"/>
      <c r="L19" s="8"/>
      <c r="M19" s="8"/>
      <c r="N19" s="8"/>
      <c r="O19" s="8"/>
    </row>
    <row r="20" spans="1:15" ht="9.75" customHeight="1">
      <c r="A20" s="9" t="s">
        <v>2009</v>
      </c>
      <c r="B20" s="8">
        <v>26100</v>
      </c>
      <c r="C20" s="8"/>
      <c r="D20" s="8"/>
      <c r="E20" s="8"/>
      <c r="F20" s="8"/>
      <c r="G20" s="8"/>
      <c r="H20" s="8"/>
      <c r="I20" s="8"/>
      <c r="J20" s="8"/>
      <c r="K20" s="8"/>
      <c r="L20" s="8"/>
      <c r="M20" s="8"/>
      <c r="N20" s="8"/>
      <c r="O20" s="8"/>
    </row>
    <row r="21" spans="1:15" ht="9.75" customHeight="1">
      <c r="A21" s="9" t="s">
        <v>2010</v>
      </c>
      <c r="B21" s="8">
        <v>21900</v>
      </c>
      <c r="C21" s="8"/>
      <c r="D21" s="8"/>
      <c r="E21" s="8"/>
      <c r="F21" s="8"/>
      <c r="G21" s="8"/>
      <c r="H21" s="8"/>
      <c r="I21" s="8"/>
      <c r="J21" s="8"/>
      <c r="K21" s="8"/>
      <c r="L21" s="8"/>
      <c r="M21" s="8"/>
      <c r="N21" s="8"/>
      <c r="O21" s="8"/>
    </row>
    <row r="22" spans="1:15" ht="9.75" customHeight="1">
      <c r="A22" s="9" t="s">
        <v>2011</v>
      </c>
      <c r="B22" s="8">
        <v>29600</v>
      </c>
      <c r="C22" s="8"/>
      <c r="D22" s="8"/>
      <c r="E22" s="8"/>
      <c r="F22" s="8"/>
      <c r="G22" s="8"/>
      <c r="H22" s="8"/>
      <c r="I22" s="8"/>
      <c r="J22" s="8"/>
      <c r="K22" s="8"/>
      <c r="L22" s="8"/>
      <c r="M22" s="8"/>
      <c r="N22" s="8"/>
      <c r="O22" s="8"/>
    </row>
    <row r="23" spans="1:15" ht="9.75" customHeight="1">
      <c r="A23" s="9" t="s">
        <v>2012</v>
      </c>
      <c r="B23" s="8">
        <v>19100</v>
      </c>
      <c r="C23" s="8"/>
      <c r="D23" s="8"/>
      <c r="E23" s="8"/>
      <c r="F23" s="8"/>
      <c r="G23" s="8"/>
      <c r="H23" s="8"/>
      <c r="I23" s="8"/>
      <c r="J23" s="8"/>
      <c r="K23" s="8"/>
      <c r="L23" s="8"/>
      <c r="M23" s="8"/>
      <c r="N23" s="8"/>
      <c r="O23" s="8"/>
    </row>
    <row r="24" spans="1:15" ht="9.75" customHeight="1">
      <c r="A24" s="9" t="s">
        <v>2013</v>
      </c>
      <c r="B24" s="8">
        <v>25200</v>
      </c>
      <c r="C24" s="8"/>
      <c r="D24" s="8"/>
      <c r="E24" s="8"/>
      <c r="F24" s="8"/>
      <c r="G24" s="8"/>
      <c r="H24" s="8"/>
      <c r="I24" s="8"/>
      <c r="J24" s="8"/>
      <c r="K24" s="8"/>
      <c r="L24" s="8"/>
      <c r="M24" s="8"/>
      <c r="N24" s="8"/>
      <c r="O24" s="8"/>
    </row>
    <row r="25" spans="1:15" ht="9.75" customHeight="1">
      <c r="A25" s="9" t="s">
        <v>2014</v>
      </c>
      <c r="B25" s="8">
        <v>26100</v>
      </c>
      <c r="C25" s="8"/>
      <c r="D25" s="8"/>
      <c r="E25" s="8"/>
      <c r="F25" s="8"/>
      <c r="G25" s="8"/>
      <c r="H25" s="8"/>
      <c r="I25" s="8"/>
      <c r="J25" s="8"/>
      <c r="K25" s="8"/>
      <c r="L25" s="8"/>
      <c r="M25" s="8"/>
      <c r="N25" s="8"/>
      <c r="O25" s="8"/>
    </row>
    <row r="26" spans="1:15" ht="9.75" customHeight="1">
      <c r="A26" s="9" t="s">
        <v>2015</v>
      </c>
      <c r="B26" s="8">
        <v>25700</v>
      </c>
      <c r="C26" s="8"/>
      <c r="D26" s="8"/>
      <c r="E26" s="8"/>
      <c r="F26" s="8"/>
      <c r="G26" s="8"/>
      <c r="H26" s="8"/>
      <c r="I26" s="8"/>
      <c r="J26" s="8"/>
      <c r="K26" s="8"/>
      <c r="L26" s="8"/>
      <c r="M26" s="8"/>
      <c r="N26" s="8"/>
      <c r="O26" s="8"/>
    </row>
    <row r="27" spans="1:15" ht="9.75" customHeight="1">
      <c r="A27" s="9" t="s">
        <v>2016</v>
      </c>
      <c r="B27" s="8">
        <v>28900</v>
      </c>
      <c r="C27" s="8"/>
      <c r="D27" s="8"/>
      <c r="E27" s="8"/>
      <c r="F27" s="8"/>
      <c r="G27" s="8"/>
      <c r="H27" s="8"/>
      <c r="I27" s="8"/>
      <c r="J27" s="8"/>
      <c r="K27" s="8"/>
      <c r="L27" s="8"/>
      <c r="M27" s="8"/>
      <c r="N27" s="8"/>
      <c r="O27" s="8"/>
    </row>
    <row r="28" spans="1:15" ht="9.75" customHeight="1">
      <c r="A28" s="9" t="s">
        <v>129</v>
      </c>
      <c r="B28" s="8">
        <v>25000</v>
      </c>
      <c r="C28" s="8"/>
      <c r="D28" s="8"/>
      <c r="E28" s="8"/>
      <c r="F28" s="8"/>
      <c r="G28" s="8"/>
      <c r="H28" s="8"/>
      <c r="I28" s="8"/>
      <c r="J28" s="8"/>
      <c r="K28" s="8"/>
      <c r="L28" s="8"/>
      <c r="M28" s="8"/>
      <c r="N28" s="8"/>
      <c r="O28" s="8"/>
    </row>
    <row r="29" spans="1:15" ht="9.75" customHeight="1">
      <c r="A29" s="9" t="s">
        <v>130</v>
      </c>
      <c r="B29" s="8">
        <v>33900</v>
      </c>
      <c r="C29" s="8"/>
      <c r="D29" s="8"/>
      <c r="E29" s="8"/>
      <c r="F29" s="8"/>
      <c r="G29" s="8"/>
      <c r="H29" s="8"/>
      <c r="I29" s="8"/>
      <c r="J29" s="8"/>
      <c r="K29" s="8"/>
      <c r="L29" s="8"/>
      <c r="M29" s="8"/>
      <c r="N29" s="8"/>
      <c r="O29" s="8"/>
    </row>
    <row r="30" spans="1:15" ht="9.75" customHeight="1">
      <c r="A30" s="9" t="s">
        <v>187</v>
      </c>
      <c r="B30" s="8">
        <v>32700</v>
      </c>
      <c r="C30" s="8"/>
      <c r="D30" s="8"/>
      <c r="E30" s="8"/>
      <c r="F30" s="8"/>
      <c r="G30" s="8"/>
      <c r="H30" s="8"/>
      <c r="I30" s="8"/>
      <c r="J30" s="8"/>
      <c r="K30" s="8"/>
      <c r="L30" s="8"/>
      <c r="M30" s="8"/>
      <c r="N30" s="8"/>
      <c r="O30" s="8"/>
    </row>
    <row r="31" spans="1:15" ht="9.75" customHeight="1">
      <c r="A31" s="9" t="s">
        <v>188</v>
      </c>
      <c r="B31" s="8">
        <v>27800</v>
      </c>
      <c r="C31" s="8"/>
      <c r="D31" s="8"/>
      <c r="E31" s="8"/>
      <c r="F31" s="8"/>
      <c r="G31" s="8"/>
      <c r="H31" s="8"/>
      <c r="I31" s="8"/>
      <c r="J31" s="8"/>
      <c r="K31" s="8"/>
      <c r="L31" s="8"/>
      <c r="M31" s="8"/>
      <c r="N31" s="8"/>
      <c r="O31" s="8"/>
    </row>
    <row r="32" spans="1:15" ht="9.75" customHeight="1">
      <c r="A32" s="9" t="s">
        <v>189</v>
      </c>
      <c r="B32" s="8">
        <v>26100</v>
      </c>
      <c r="C32" s="8"/>
      <c r="D32" s="8"/>
      <c r="E32" s="8"/>
      <c r="F32" s="8"/>
      <c r="G32" s="8"/>
      <c r="H32" s="8"/>
      <c r="I32" s="8"/>
      <c r="J32" s="8"/>
      <c r="K32" s="8"/>
      <c r="L32" s="8"/>
      <c r="M32" s="8"/>
      <c r="N32" s="8"/>
      <c r="O32" s="8"/>
    </row>
    <row r="33" spans="1:15" ht="9.75" customHeight="1">
      <c r="A33" s="9" t="s">
        <v>190</v>
      </c>
      <c r="B33" s="8">
        <v>21300</v>
      </c>
      <c r="C33" s="8"/>
      <c r="D33" s="8"/>
      <c r="E33" s="8"/>
      <c r="F33" s="8"/>
      <c r="G33" s="8"/>
      <c r="H33" s="8"/>
      <c r="I33" s="8"/>
      <c r="J33" s="8"/>
      <c r="K33" s="8"/>
      <c r="L33" s="8"/>
      <c r="M33" s="8"/>
      <c r="N33" s="8"/>
      <c r="O33" s="8"/>
    </row>
    <row r="34" spans="1:15" ht="9.75" customHeight="1">
      <c r="A34" s="9" t="s">
        <v>191</v>
      </c>
      <c r="B34" s="8">
        <v>16800</v>
      </c>
      <c r="C34" s="8"/>
      <c r="D34" s="8"/>
      <c r="E34" s="8"/>
      <c r="F34" s="8"/>
      <c r="G34" s="8"/>
      <c r="H34" s="8"/>
      <c r="I34" s="8"/>
      <c r="J34" s="8"/>
      <c r="K34" s="8"/>
      <c r="L34" s="8"/>
      <c r="M34" s="8"/>
      <c r="N34" s="8"/>
      <c r="O34" s="8"/>
    </row>
    <row r="35" spans="1:15" ht="9.75" customHeight="1">
      <c r="A35" s="9" t="s">
        <v>192</v>
      </c>
      <c r="B35" s="8">
        <v>14500</v>
      </c>
      <c r="C35" s="8"/>
      <c r="D35" s="8"/>
      <c r="E35" s="8"/>
      <c r="F35" s="8"/>
      <c r="G35" s="8"/>
      <c r="H35" s="8"/>
      <c r="I35" s="8"/>
      <c r="J35" s="8"/>
      <c r="K35" s="8"/>
      <c r="L35" s="8"/>
      <c r="M35" s="8"/>
      <c r="N35" s="8"/>
      <c r="O35" s="8"/>
    </row>
    <row r="36" spans="1:15" ht="9.75" customHeight="1">
      <c r="A36" s="9" t="s">
        <v>193</v>
      </c>
      <c r="B36" s="8">
        <v>13900</v>
      </c>
      <c r="C36" s="8"/>
      <c r="D36" s="8"/>
      <c r="E36" s="8"/>
      <c r="F36" s="8"/>
      <c r="G36" s="8"/>
      <c r="H36" s="8"/>
      <c r="I36" s="8"/>
      <c r="J36" s="8"/>
      <c r="K36" s="8"/>
      <c r="L36" s="8"/>
      <c r="M36" s="8"/>
      <c r="N36" s="8"/>
      <c r="O36" s="8"/>
    </row>
    <row r="37" spans="1:15" ht="9.75" customHeight="1">
      <c r="A37" s="9" t="s">
        <v>194</v>
      </c>
      <c r="B37" s="8">
        <v>600</v>
      </c>
      <c r="C37" s="8"/>
      <c r="D37" s="8"/>
      <c r="E37" s="8"/>
      <c r="F37" s="8"/>
      <c r="G37" s="8"/>
      <c r="H37" s="8"/>
      <c r="I37" s="8"/>
      <c r="J37" s="8"/>
      <c r="K37" s="8"/>
      <c r="L37" s="8"/>
      <c r="M37" s="8"/>
      <c r="N37" s="8"/>
      <c r="O37" s="8"/>
    </row>
    <row r="38" spans="1:15" ht="9.75" customHeight="1">
      <c r="A38" s="9" t="s">
        <v>195</v>
      </c>
      <c r="B38" s="8">
        <v>4200</v>
      </c>
      <c r="C38" s="8"/>
      <c r="D38" s="8"/>
      <c r="O38" s="8"/>
    </row>
    <row r="39" spans="1:15" ht="9.75" customHeight="1">
      <c r="A39" s="9" t="s">
        <v>196</v>
      </c>
      <c r="B39" s="8">
        <v>15200</v>
      </c>
      <c r="C39" s="8"/>
      <c r="D39" s="8"/>
      <c r="O39" s="8"/>
    </row>
    <row r="40" spans="1:15" ht="9.75" customHeight="1">
      <c r="A40" s="9" t="s">
        <v>197</v>
      </c>
      <c r="B40" s="8">
        <v>20400</v>
      </c>
      <c r="C40" s="8"/>
      <c r="D40" s="8"/>
      <c r="O40" s="8"/>
    </row>
    <row r="41" spans="1:4" ht="9.75" customHeight="1">
      <c r="A41" s="9" t="s">
        <v>198</v>
      </c>
      <c r="B41" s="8">
        <v>4000</v>
      </c>
      <c r="C41" s="8"/>
      <c r="D41" s="8"/>
    </row>
    <row r="42" spans="1:4" ht="9.75" customHeight="1">
      <c r="A42" s="9" t="s">
        <v>199</v>
      </c>
      <c r="B42" s="8">
        <v>9700</v>
      </c>
      <c r="C42" s="8"/>
      <c r="D42" s="8"/>
    </row>
    <row r="43" spans="1:4" ht="9.75" customHeight="1">
      <c r="A43" s="9" t="s">
        <v>200</v>
      </c>
      <c r="B43" s="8">
        <v>4200</v>
      </c>
      <c r="C43" s="8"/>
      <c r="D43" s="8"/>
    </row>
    <row r="44" spans="1:4" ht="9.75" customHeight="1">
      <c r="A44" s="9" t="s">
        <v>201</v>
      </c>
      <c r="B44" s="8">
        <v>2600</v>
      </c>
      <c r="C44" s="8"/>
      <c r="D44" s="8"/>
    </row>
    <row r="45" spans="1:4" ht="9.75" customHeight="1">
      <c r="A45" s="9"/>
      <c r="B45" s="8">
        <f>SUM(B17:B44)</f>
        <v>541600</v>
      </c>
      <c r="C45" s="8"/>
      <c r="D45" s="8"/>
    </row>
  </sheetData>
  <printOptions/>
  <pageMargins left="0.19" right="0.16" top="0.48" bottom="0.19"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74"/>
  <sheetViews>
    <sheetView view="pageBreakPreview" zoomScaleSheetLayoutView="100" workbookViewId="0" topLeftCell="A58">
      <selection activeCell="M18" sqref="M18"/>
    </sheetView>
  </sheetViews>
  <sheetFormatPr defaultColWidth="9.00390625" defaultRowHeight="31.5" customHeight="1"/>
  <cols>
    <col min="1" max="1" width="3.125" style="42" customWidth="1"/>
    <col min="2" max="2" width="5.50390625" style="4" customWidth="1"/>
    <col min="3" max="3" width="5.625" style="4" customWidth="1"/>
    <col min="4" max="4" width="5.125" style="4" customWidth="1"/>
    <col min="5" max="5" width="20.00390625" style="4" customWidth="1"/>
    <col min="6" max="6" width="11.50390625" style="4" customWidth="1"/>
    <col min="7" max="7" width="7.00390625" style="4" customWidth="1"/>
    <col min="8" max="8" width="11.875" style="4" customWidth="1"/>
    <col min="9" max="9" width="5.25390625" style="4" customWidth="1"/>
    <col min="10" max="10" width="5.375" style="4" customWidth="1"/>
    <col min="11" max="11" width="5.00390625" style="40" customWidth="1"/>
    <col min="12" max="12" width="7.25390625" style="4" customWidth="1"/>
    <col min="13" max="16384" width="9.00390625" style="4" customWidth="1"/>
  </cols>
  <sheetData>
    <row r="1" spans="1:12" ht="31.5" customHeight="1">
      <c r="A1" s="69" t="s">
        <v>1779</v>
      </c>
      <c r="B1" s="69"/>
      <c r="C1" s="69"/>
      <c r="D1" s="69"/>
      <c r="E1" s="69"/>
      <c r="F1" s="69"/>
      <c r="G1" s="69"/>
      <c r="H1" s="69"/>
      <c r="I1" s="69"/>
      <c r="J1" s="69"/>
      <c r="K1" s="69"/>
      <c r="L1" s="69"/>
    </row>
    <row r="2" spans="1:12" ht="56.25" customHeight="1">
      <c r="A2" s="20" t="s">
        <v>1072</v>
      </c>
      <c r="B2" s="20" t="s">
        <v>1073</v>
      </c>
      <c r="C2" s="20" t="s">
        <v>1074</v>
      </c>
      <c r="D2" s="20" t="s">
        <v>1075</v>
      </c>
      <c r="E2" s="20" t="s">
        <v>1076</v>
      </c>
      <c r="F2" s="20" t="s">
        <v>1077</v>
      </c>
      <c r="G2" s="20" t="s">
        <v>1078</v>
      </c>
      <c r="H2" s="13" t="s">
        <v>1807</v>
      </c>
      <c r="I2" s="37" t="s">
        <v>1312</v>
      </c>
      <c r="J2" s="37" t="s">
        <v>47</v>
      </c>
      <c r="K2" s="37" t="s">
        <v>1313</v>
      </c>
      <c r="L2" s="37" t="s">
        <v>404</v>
      </c>
    </row>
    <row r="3" spans="1:12" ht="59.25" customHeight="1">
      <c r="A3" s="76" t="s">
        <v>1324</v>
      </c>
      <c r="B3" s="5" t="s">
        <v>405</v>
      </c>
      <c r="C3" s="5" t="s">
        <v>1185</v>
      </c>
      <c r="D3" s="5" t="s">
        <v>406</v>
      </c>
      <c r="E3" s="5" t="s">
        <v>407</v>
      </c>
      <c r="F3" s="5" t="s">
        <v>408</v>
      </c>
      <c r="G3" s="5">
        <v>2006</v>
      </c>
      <c r="H3" s="5"/>
      <c r="I3" s="5"/>
      <c r="J3" s="73">
        <v>2400</v>
      </c>
      <c r="K3" s="70">
        <f>J3*0.95</f>
        <v>2280</v>
      </c>
      <c r="L3" s="5"/>
    </row>
    <row r="4" spans="1:12" ht="31.5" customHeight="1">
      <c r="A4" s="77"/>
      <c r="B4" s="25" t="s">
        <v>1314</v>
      </c>
      <c r="C4" s="5" t="s">
        <v>248</v>
      </c>
      <c r="D4" s="5" t="s">
        <v>409</v>
      </c>
      <c r="E4" s="5" t="s">
        <v>410</v>
      </c>
      <c r="F4" s="5" t="s">
        <v>1098</v>
      </c>
      <c r="G4" s="5" t="s">
        <v>2278</v>
      </c>
      <c r="H4" s="25" t="s">
        <v>411</v>
      </c>
      <c r="I4" s="5">
        <v>1000</v>
      </c>
      <c r="J4" s="74"/>
      <c r="K4" s="71"/>
      <c r="L4" s="5"/>
    </row>
    <row r="5" spans="1:12" ht="64.5" customHeight="1">
      <c r="A5" s="77"/>
      <c r="B5" s="5" t="s">
        <v>412</v>
      </c>
      <c r="C5" s="5" t="s">
        <v>413</v>
      </c>
      <c r="D5" s="5" t="s">
        <v>409</v>
      </c>
      <c r="E5" s="5" t="s">
        <v>414</v>
      </c>
      <c r="F5" s="5" t="s">
        <v>1097</v>
      </c>
      <c r="G5" s="5" t="s">
        <v>1786</v>
      </c>
      <c r="H5" s="25" t="s">
        <v>415</v>
      </c>
      <c r="I5" s="5">
        <v>400</v>
      </c>
      <c r="J5" s="74"/>
      <c r="K5" s="71"/>
      <c r="L5" s="5" t="s">
        <v>1816</v>
      </c>
    </row>
    <row r="6" spans="1:12" ht="31.5" customHeight="1">
      <c r="A6" s="77"/>
      <c r="B6" s="5" t="s">
        <v>416</v>
      </c>
      <c r="C6" s="5" t="s">
        <v>417</v>
      </c>
      <c r="D6" s="5" t="s">
        <v>418</v>
      </c>
      <c r="E6" s="5" t="s">
        <v>419</v>
      </c>
      <c r="F6" s="5" t="s">
        <v>1098</v>
      </c>
      <c r="G6" s="5" t="s">
        <v>420</v>
      </c>
      <c r="H6" s="25" t="s">
        <v>1826</v>
      </c>
      <c r="I6" s="5">
        <v>1000</v>
      </c>
      <c r="J6" s="74"/>
      <c r="K6" s="71"/>
      <c r="L6" s="5"/>
    </row>
    <row r="7" spans="1:12" ht="31.5" customHeight="1">
      <c r="A7" s="78"/>
      <c r="B7" s="5" t="s">
        <v>175</v>
      </c>
      <c r="C7" s="5" t="s">
        <v>1185</v>
      </c>
      <c r="D7" s="5" t="s">
        <v>176</v>
      </c>
      <c r="E7" s="5" t="s">
        <v>1450</v>
      </c>
      <c r="F7" s="5" t="s">
        <v>1081</v>
      </c>
      <c r="G7" s="5" t="s">
        <v>1448</v>
      </c>
      <c r="H7" s="5" t="s">
        <v>1826</v>
      </c>
      <c r="I7" s="5">
        <v>0</v>
      </c>
      <c r="J7" s="75"/>
      <c r="K7" s="72"/>
      <c r="L7" s="5" t="s">
        <v>1449</v>
      </c>
    </row>
    <row r="8" spans="1:12" ht="31.5" customHeight="1">
      <c r="A8" s="76" t="s">
        <v>424</v>
      </c>
      <c r="B8" s="25" t="s">
        <v>424</v>
      </c>
      <c r="C8" s="5" t="s">
        <v>328</v>
      </c>
      <c r="D8" s="5" t="s">
        <v>1082</v>
      </c>
      <c r="E8" s="5" t="s">
        <v>425</v>
      </c>
      <c r="F8" s="5" t="s">
        <v>426</v>
      </c>
      <c r="G8" s="5">
        <v>2006</v>
      </c>
      <c r="H8" s="5"/>
      <c r="I8" s="5"/>
      <c r="J8" s="73">
        <f>SUM(I8:I19)</f>
        <v>4300</v>
      </c>
      <c r="K8" s="70">
        <f>J8*0.95</f>
        <v>4085</v>
      </c>
      <c r="L8" s="5"/>
    </row>
    <row r="9" spans="1:12" ht="31.5" customHeight="1">
      <c r="A9" s="77"/>
      <c r="B9" s="5" t="s">
        <v>424</v>
      </c>
      <c r="C9" s="5" t="s">
        <v>328</v>
      </c>
      <c r="D9" s="5" t="s">
        <v>1082</v>
      </c>
      <c r="E9" s="5" t="s">
        <v>427</v>
      </c>
      <c r="F9" s="5" t="s">
        <v>428</v>
      </c>
      <c r="G9" s="5" t="s">
        <v>429</v>
      </c>
      <c r="H9" s="5" t="s">
        <v>1090</v>
      </c>
      <c r="I9" s="5">
        <v>300</v>
      </c>
      <c r="J9" s="74"/>
      <c r="K9" s="71"/>
      <c r="L9" s="5"/>
    </row>
    <row r="10" spans="1:12" ht="31.5" customHeight="1">
      <c r="A10" s="77"/>
      <c r="B10" s="5" t="s">
        <v>424</v>
      </c>
      <c r="C10" s="5" t="s">
        <v>328</v>
      </c>
      <c r="D10" s="5" t="s">
        <v>1082</v>
      </c>
      <c r="E10" s="5" t="s">
        <v>430</v>
      </c>
      <c r="F10" s="5" t="s">
        <v>431</v>
      </c>
      <c r="G10" s="5" t="s">
        <v>432</v>
      </c>
      <c r="H10" s="5"/>
      <c r="I10" s="5"/>
      <c r="J10" s="74"/>
      <c r="K10" s="71"/>
      <c r="L10" s="5"/>
    </row>
    <row r="11" spans="1:12" ht="31.5" customHeight="1">
      <c r="A11" s="77"/>
      <c r="B11" s="5" t="s">
        <v>424</v>
      </c>
      <c r="C11" s="5" t="s">
        <v>328</v>
      </c>
      <c r="D11" s="5" t="s">
        <v>1082</v>
      </c>
      <c r="E11" s="5" t="s">
        <v>433</v>
      </c>
      <c r="F11" s="5" t="s">
        <v>434</v>
      </c>
      <c r="G11" s="5">
        <v>2006</v>
      </c>
      <c r="H11" s="5"/>
      <c r="I11" s="5"/>
      <c r="J11" s="74"/>
      <c r="K11" s="71"/>
      <c r="L11" s="5"/>
    </row>
    <row r="12" spans="1:12" ht="31.5" customHeight="1">
      <c r="A12" s="77"/>
      <c r="B12" s="5" t="s">
        <v>435</v>
      </c>
      <c r="C12" s="5" t="s">
        <v>436</v>
      </c>
      <c r="D12" s="5" t="s">
        <v>437</v>
      </c>
      <c r="E12" s="5" t="s">
        <v>438</v>
      </c>
      <c r="F12" s="5" t="s">
        <v>1081</v>
      </c>
      <c r="G12" s="5" t="s">
        <v>1197</v>
      </c>
      <c r="H12" s="25" t="s">
        <v>585</v>
      </c>
      <c r="I12" s="5">
        <v>2000</v>
      </c>
      <c r="J12" s="74"/>
      <c r="K12" s="71"/>
      <c r="L12" s="5"/>
    </row>
    <row r="13" spans="1:12" ht="31.5" customHeight="1">
      <c r="A13" s="77"/>
      <c r="B13" s="5" t="s">
        <v>439</v>
      </c>
      <c r="C13" s="5" t="s">
        <v>1185</v>
      </c>
      <c r="D13" s="5" t="s">
        <v>406</v>
      </c>
      <c r="E13" s="5" t="s">
        <v>440</v>
      </c>
      <c r="F13" s="5" t="s">
        <v>426</v>
      </c>
      <c r="G13" s="5">
        <v>2006</v>
      </c>
      <c r="H13" s="5"/>
      <c r="I13" s="5"/>
      <c r="J13" s="74"/>
      <c r="K13" s="71"/>
      <c r="L13" s="5"/>
    </row>
    <row r="14" spans="1:12" ht="31.5" customHeight="1">
      <c r="A14" s="77"/>
      <c r="B14" s="5" t="s">
        <v>441</v>
      </c>
      <c r="C14" s="5" t="s">
        <v>1183</v>
      </c>
      <c r="D14" s="5" t="s">
        <v>406</v>
      </c>
      <c r="E14" s="5" t="s">
        <v>442</v>
      </c>
      <c r="F14" s="5" t="s">
        <v>443</v>
      </c>
      <c r="G14" s="5" t="s">
        <v>444</v>
      </c>
      <c r="H14" s="5"/>
      <c r="I14" s="5"/>
      <c r="J14" s="74"/>
      <c r="K14" s="71"/>
      <c r="L14" s="5"/>
    </row>
    <row r="15" spans="1:12" ht="31.5" customHeight="1">
      <c r="A15" s="77"/>
      <c r="B15" s="5" t="s">
        <v>445</v>
      </c>
      <c r="C15" s="5" t="s">
        <v>1183</v>
      </c>
      <c r="D15" s="5" t="s">
        <v>406</v>
      </c>
      <c r="E15" s="5" t="s">
        <v>446</v>
      </c>
      <c r="F15" s="5" t="s">
        <v>447</v>
      </c>
      <c r="G15" s="5">
        <v>2006</v>
      </c>
      <c r="H15" s="5"/>
      <c r="I15" s="5"/>
      <c r="J15" s="74"/>
      <c r="K15" s="71"/>
      <c r="L15" s="5"/>
    </row>
    <row r="16" spans="1:12" ht="31.5" customHeight="1">
      <c r="A16" s="77"/>
      <c r="B16" s="5" t="s">
        <v>448</v>
      </c>
      <c r="C16" s="5" t="s">
        <v>449</v>
      </c>
      <c r="D16" s="5" t="s">
        <v>450</v>
      </c>
      <c r="E16" s="5" t="s">
        <v>451</v>
      </c>
      <c r="F16" s="5" t="s">
        <v>1097</v>
      </c>
      <c r="G16" s="5" t="s">
        <v>1865</v>
      </c>
      <c r="H16" s="25" t="s">
        <v>574</v>
      </c>
      <c r="I16" s="5">
        <v>1000</v>
      </c>
      <c r="J16" s="74"/>
      <c r="K16" s="71"/>
      <c r="L16" s="5"/>
    </row>
    <row r="17" spans="1:12" ht="31.5" customHeight="1">
      <c r="A17" s="77"/>
      <c r="B17" s="5" t="s">
        <v>452</v>
      </c>
      <c r="C17" s="5" t="s">
        <v>1183</v>
      </c>
      <c r="D17" s="5" t="s">
        <v>406</v>
      </c>
      <c r="E17" s="5" t="s">
        <v>453</v>
      </c>
      <c r="F17" s="5" t="s">
        <v>1520</v>
      </c>
      <c r="G17" s="5" t="s">
        <v>338</v>
      </c>
      <c r="H17" s="5" t="s">
        <v>1089</v>
      </c>
      <c r="I17" s="5">
        <v>600</v>
      </c>
      <c r="J17" s="74"/>
      <c r="K17" s="71"/>
      <c r="L17" s="5"/>
    </row>
    <row r="18" spans="1:12" ht="31.5" customHeight="1">
      <c r="A18" s="77"/>
      <c r="B18" s="5" t="s">
        <v>452</v>
      </c>
      <c r="C18" s="5" t="s">
        <v>1183</v>
      </c>
      <c r="D18" s="5" t="s">
        <v>406</v>
      </c>
      <c r="E18" s="3" t="s">
        <v>590</v>
      </c>
      <c r="F18" s="5" t="s">
        <v>1098</v>
      </c>
      <c r="G18" s="5" t="s">
        <v>1763</v>
      </c>
      <c r="H18" s="25" t="s">
        <v>454</v>
      </c>
      <c r="I18" s="5">
        <v>400</v>
      </c>
      <c r="J18" s="74"/>
      <c r="K18" s="71"/>
      <c r="L18" s="5" t="s">
        <v>1332</v>
      </c>
    </row>
    <row r="19" spans="1:12" ht="31.5" customHeight="1">
      <c r="A19" s="78"/>
      <c r="B19" s="25" t="s">
        <v>1320</v>
      </c>
      <c r="C19" s="5" t="s">
        <v>1183</v>
      </c>
      <c r="D19" s="5" t="s">
        <v>406</v>
      </c>
      <c r="E19" s="5" t="s">
        <v>481</v>
      </c>
      <c r="F19" s="5" t="s">
        <v>482</v>
      </c>
      <c r="G19" s="5" t="s">
        <v>483</v>
      </c>
      <c r="H19" s="5"/>
      <c r="I19" s="5"/>
      <c r="J19" s="75"/>
      <c r="K19" s="72"/>
      <c r="L19" s="5"/>
    </row>
    <row r="20" spans="1:12" ht="31.5" customHeight="1">
      <c r="A20" s="79" t="s">
        <v>1317</v>
      </c>
      <c r="B20" s="25" t="s">
        <v>1316</v>
      </c>
      <c r="C20" s="5" t="s">
        <v>1185</v>
      </c>
      <c r="D20" s="5" t="s">
        <v>406</v>
      </c>
      <c r="E20" s="5" t="s">
        <v>455</v>
      </c>
      <c r="F20" s="5" t="s">
        <v>456</v>
      </c>
      <c r="G20" s="5" t="s">
        <v>457</v>
      </c>
      <c r="H20" s="5" t="s">
        <v>1090</v>
      </c>
      <c r="I20" s="5">
        <v>300</v>
      </c>
      <c r="J20" s="73">
        <f>SUM(I20:I25)</f>
        <v>7300</v>
      </c>
      <c r="K20" s="70">
        <f>J20*0.95</f>
        <v>6935</v>
      </c>
      <c r="L20" s="5"/>
    </row>
    <row r="21" spans="1:12" ht="31.5" customHeight="1">
      <c r="A21" s="80"/>
      <c r="B21" s="5" t="s">
        <v>577</v>
      </c>
      <c r="C21" s="5" t="s">
        <v>1185</v>
      </c>
      <c r="D21" s="5" t="s">
        <v>460</v>
      </c>
      <c r="E21" s="5" t="s">
        <v>461</v>
      </c>
      <c r="F21" s="5" t="s">
        <v>1081</v>
      </c>
      <c r="G21" s="5" t="s">
        <v>1583</v>
      </c>
      <c r="H21" s="5" t="s">
        <v>1088</v>
      </c>
      <c r="I21" s="5">
        <v>2000</v>
      </c>
      <c r="J21" s="74"/>
      <c r="K21" s="71"/>
      <c r="L21" s="5"/>
    </row>
    <row r="22" spans="1:12" ht="31.5" customHeight="1">
      <c r="A22" s="80"/>
      <c r="B22" s="5" t="s">
        <v>577</v>
      </c>
      <c r="C22" s="5" t="s">
        <v>1185</v>
      </c>
      <c r="D22" s="5" t="s">
        <v>460</v>
      </c>
      <c r="E22" s="5" t="s">
        <v>462</v>
      </c>
      <c r="F22" s="5" t="s">
        <v>463</v>
      </c>
      <c r="G22" s="5" t="s">
        <v>1784</v>
      </c>
      <c r="H22" s="25" t="s">
        <v>576</v>
      </c>
      <c r="I22" s="5">
        <v>1000</v>
      </c>
      <c r="J22" s="74"/>
      <c r="K22" s="71"/>
      <c r="L22" s="5"/>
    </row>
    <row r="23" spans="1:12" ht="31.5" customHeight="1">
      <c r="A23" s="80"/>
      <c r="B23" s="25" t="s">
        <v>577</v>
      </c>
      <c r="C23" s="5" t="s">
        <v>1185</v>
      </c>
      <c r="D23" s="5" t="s">
        <v>460</v>
      </c>
      <c r="E23" s="5" t="s">
        <v>464</v>
      </c>
      <c r="F23" s="5" t="s">
        <v>1092</v>
      </c>
      <c r="G23" s="5" t="s">
        <v>465</v>
      </c>
      <c r="H23" s="25" t="s">
        <v>578</v>
      </c>
      <c r="I23" s="5">
        <v>2000</v>
      </c>
      <c r="J23" s="74"/>
      <c r="K23" s="71"/>
      <c r="L23" s="5"/>
    </row>
    <row r="24" spans="1:12" ht="31.5" customHeight="1">
      <c r="A24" s="80"/>
      <c r="B24" s="5" t="s">
        <v>466</v>
      </c>
      <c r="C24" s="5" t="s">
        <v>508</v>
      </c>
      <c r="D24" s="5" t="s">
        <v>467</v>
      </c>
      <c r="E24" s="5" t="s">
        <v>468</v>
      </c>
      <c r="F24" s="5" t="s">
        <v>469</v>
      </c>
      <c r="G24" s="5">
        <v>2006</v>
      </c>
      <c r="H24" s="5"/>
      <c r="I24" s="5"/>
      <c r="J24" s="74"/>
      <c r="K24" s="71"/>
      <c r="L24" s="5"/>
    </row>
    <row r="25" spans="1:12" ht="31.5" customHeight="1">
      <c r="A25" s="81"/>
      <c r="B25" s="5" t="s">
        <v>470</v>
      </c>
      <c r="C25" s="5" t="s">
        <v>508</v>
      </c>
      <c r="D25" s="5" t="s">
        <v>450</v>
      </c>
      <c r="E25" s="5" t="s">
        <v>471</v>
      </c>
      <c r="F25" s="5" t="s">
        <v>1092</v>
      </c>
      <c r="G25" s="5" t="s">
        <v>472</v>
      </c>
      <c r="H25" s="5" t="s">
        <v>1088</v>
      </c>
      <c r="I25" s="5">
        <v>2000</v>
      </c>
      <c r="J25" s="75"/>
      <c r="K25" s="72"/>
      <c r="L25" s="5"/>
    </row>
    <row r="26" spans="1:12" ht="75" customHeight="1">
      <c r="A26" s="41" t="s">
        <v>1331</v>
      </c>
      <c r="B26" s="25" t="s">
        <v>1832</v>
      </c>
      <c r="C26" s="25" t="s">
        <v>947</v>
      </c>
      <c r="D26" s="25" t="s">
        <v>948</v>
      </c>
      <c r="E26" s="5" t="s">
        <v>949</v>
      </c>
      <c r="F26" s="5" t="s">
        <v>950</v>
      </c>
      <c r="G26" s="5" t="s">
        <v>951</v>
      </c>
      <c r="H26" s="25" t="s">
        <v>556</v>
      </c>
      <c r="I26" s="5">
        <v>5000</v>
      </c>
      <c r="J26" s="5">
        <v>5000</v>
      </c>
      <c r="K26" s="20">
        <f>J26*0.95</f>
        <v>4750</v>
      </c>
      <c r="L26" s="5"/>
    </row>
    <row r="27" spans="1:12" ht="47.25" customHeight="1">
      <c r="A27" s="76" t="s">
        <v>1326</v>
      </c>
      <c r="B27" s="25" t="s">
        <v>1318</v>
      </c>
      <c r="C27" s="5" t="s">
        <v>388</v>
      </c>
      <c r="D27" s="5" t="s">
        <v>473</v>
      </c>
      <c r="E27" s="5" t="s">
        <v>474</v>
      </c>
      <c r="F27" s="5" t="s">
        <v>475</v>
      </c>
      <c r="G27" s="5">
        <v>2006</v>
      </c>
      <c r="H27" s="5"/>
      <c r="I27" s="5"/>
      <c r="J27" s="5"/>
      <c r="K27" s="20"/>
      <c r="L27" s="5"/>
    </row>
    <row r="28" spans="1:12" ht="51.75" customHeight="1">
      <c r="A28" s="78"/>
      <c r="B28" s="5" t="s">
        <v>476</v>
      </c>
      <c r="C28" s="5" t="s">
        <v>249</v>
      </c>
      <c r="D28" s="5" t="s">
        <v>406</v>
      </c>
      <c r="E28" s="3" t="s">
        <v>1844</v>
      </c>
      <c r="F28" s="3" t="s">
        <v>1845</v>
      </c>
      <c r="G28" s="5" t="s">
        <v>477</v>
      </c>
      <c r="H28" s="25" t="s">
        <v>478</v>
      </c>
      <c r="I28" s="5">
        <v>0</v>
      </c>
      <c r="J28" s="5"/>
      <c r="K28" s="20"/>
      <c r="L28" s="5" t="s">
        <v>591</v>
      </c>
    </row>
    <row r="29" spans="1:12" ht="43.5" customHeight="1">
      <c r="A29" s="41" t="s">
        <v>1334</v>
      </c>
      <c r="B29" s="25" t="s">
        <v>458</v>
      </c>
      <c r="C29" s="5" t="s">
        <v>1183</v>
      </c>
      <c r="D29" s="5" t="s">
        <v>406</v>
      </c>
      <c r="E29" s="5" t="s">
        <v>459</v>
      </c>
      <c r="F29" s="5" t="s">
        <v>1503</v>
      </c>
      <c r="G29" s="5" t="s">
        <v>149</v>
      </c>
      <c r="H29" s="5"/>
      <c r="I29" s="5"/>
      <c r="J29" s="5"/>
      <c r="K29" s="20"/>
      <c r="L29" s="5"/>
    </row>
    <row r="30" spans="1:12" ht="39" customHeight="1">
      <c r="A30" s="41" t="s">
        <v>1327</v>
      </c>
      <c r="B30" s="25" t="s">
        <v>1319</v>
      </c>
      <c r="C30" s="5" t="s">
        <v>332</v>
      </c>
      <c r="D30" s="5" t="s">
        <v>409</v>
      </c>
      <c r="E30" s="5" t="s">
        <v>479</v>
      </c>
      <c r="F30" s="25" t="s">
        <v>1808</v>
      </c>
      <c r="G30" s="5" t="s">
        <v>480</v>
      </c>
      <c r="H30" s="5"/>
      <c r="I30" s="5"/>
      <c r="J30" s="5"/>
      <c r="K30" s="20"/>
      <c r="L30" s="5"/>
    </row>
    <row r="31" spans="1:12" ht="31.5" customHeight="1">
      <c r="A31" s="76" t="s">
        <v>1329</v>
      </c>
      <c r="B31" s="25" t="s">
        <v>1322</v>
      </c>
      <c r="C31" s="5" t="s">
        <v>516</v>
      </c>
      <c r="D31" s="5" t="s">
        <v>406</v>
      </c>
      <c r="E31" s="5" t="s">
        <v>1637</v>
      </c>
      <c r="F31" s="5" t="s">
        <v>1095</v>
      </c>
      <c r="G31" s="5" t="s">
        <v>1788</v>
      </c>
      <c r="H31" s="25" t="s">
        <v>575</v>
      </c>
      <c r="I31" s="5">
        <v>2000</v>
      </c>
      <c r="J31" s="73">
        <v>2000</v>
      </c>
      <c r="K31" s="70">
        <f>J31*0.95</f>
        <v>1900</v>
      </c>
      <c r="L31" s="5"/>
    </row>
    <row r="32" spans="1:12" ht="60.75" customHeight="1">
      <c r="A32" s="77"/>
      <c r="B32" s="5" t="s">
        <v>1638</v>
      </c>
      <c r="C32" s="5" t="s">
        <v>1183</v>
      </c>
      <c r="D32" s="5" t="s">
        <v>406</v>
      </c>
      <c r="E32" s="5" t="s">
        <v>1639</v>
      </c>
      <c r="F32" s="5" t="s">
        <v>1640</v>
      </c>
      <c r="G32" s="5">
        <v>2006.11</v>
      </c>
      <c r="H32" s="5"/>
      <c r="I32" s="5"/>
      <c r="J32" s="74"/>
      <c r="K32" s="71"/>
      <c r="L32" s="5"/>
    </row>
    <row r="33" spans="1:12" ht="40.5" customHeight="1">
      <c r="A33" s="78"/>
      <c r="B33" s="5" t="s">
        <v>1638</v>
      </c>
      <c r="C33" s="5" t="s">
        <v>1183</v>
      </c>
      <c r="D33" s="5" t="s">
        <v>406</v>
      </c>
      <c r="E33" s="5" t="s">
        <v>1641</v>
      </c>
      <c r="F33" s="5" t="s">
        <v>1642</v>
      </c>
      <c r="G33" s="5">
        <v>2006.11</v>
      </c>
      <c r="H33" s="5"/>
      <c r="I33" s="5"/>
      <c r="J33" s="75"/>
      <c r="K33" s="72"/>
      <c r="L33" s="5"/>
    </row>
    <row r="34" spans="1:12" ht="79.5" customHeight="1">
      <c r="A34" s="43" t="s">
        <v>1335</v>
      </c>
      <c r="B34" s="25" t="s">
        <v>984</v>
      </c>
      <c r="C34" s="5" t="s">
        <v>553</v>
      </c>
      <c r="D34" s="5" t="s">
        <v>582</v>
      </c>
      <c r="E34" s="5" t="s">
        <v>579</v>
      </c>
      <c r="F34" s="5" t="s">
        <v>580</v>
      </c>
      <c r="G34" s="5">
        <v>2005</v>
      </c>
      <c r="H34" s="5" t="s">
        <v>583</v>
      </c>
      <c r="I34" s="5">
        <v>1000</v>
      </c>
      <c r="J34" s="5">
        <v>1000</v>
      </c>
      <c r="K34" s="20">
        <v>950</v>
      </c>
      <c r="L34" s="5"/>
    </row>
    <row r="35" spans="1:12" ht="50.25" customHeight="1">
      <c r="A35" s="76" t="s">
        <v>1328</v>
      </c>
      <c r="B35" s="25" t="s">
        <v>1321</v>
      </c>
      <c r="C35" s="5" t="s">
        <v>1578</v>
      </c>
      <c r="D35" s="5" t="s">
        <v>484</v>
      </c>
      <c r="E35" s="5" t="s">
        <v>485</v>
      </c>
      <c r="F35" s="5" t="s">
        <v>486</v>
      </c>
      <c r="G35" s="5" t="s">
        <v>487</v>
      </c>
      <c r="H35" s="5" t="s">
        <v>1087</v>
      </c>
      <c r="I35" s="5">
        <v>1000</v>
      </c>
      <c r="J35" s="73">
        <f>SUM(I35:I42)</f>
        <v>3700</v>
      </c>
      <c r="K35" s="70">
        <f>J35*0.95</f>
        <v>3515</v>
      </c>
      <c r="L35" s="5"/>
    </row>
    <row r="36" spans="1:12" ht="99.75" customHeight="1">
      <c r="A36" s="77"/>
      <c r="B36" s="5" t="s">
        <v>488</v>
      </c>
      <c r="C36" s="5" t="s">
        <v>1185</v>
      </c>
      <c r="D36" s="5" t="s">
        <v>406</v>
      </c>
      <c r="E36" s="5" t="s">
        <v>489</v>
      </c>
      <c r="F36" s="5" t="s">
        <v>1622</v>
      </c>
      <c r="G36" s="5">
        <v>2006</v>
      </c>
      <c r="H36" s="5"/>
      <c r="I36" s="5"/>
      <c r="J36" s="74"/>
      <c r="K36" s="71"/>
      <c r="L36" s="5"/>
    </row>
    <row r="37" spans="1:12" ht="31.5" customHeight="1">
      <c r="A37" s="77"/>
      <c r="B37" s="5" t="s">
        <v>1623</v>
      </c>
      <c r="C37" s="5" t="s">
        <v>1185</v>
      </c>
      <c r="D37" s="5" t="s">
        <v>406</v>
      </c>
      <c r="E37" s="5" t="s">
        <v>1624</v>
      </c>
      <c r="F37" s="5" t="s">
        <v>1770</v>
      </c>
      <c r="G37" s="5" t="s">
        <v>1583</v>
      </c>
      <c r="H37" s="5" t="s">
        <v>1088</v>
      </c>
      <c r="I37" s="5">
        <v>2000</v>
      </c>
      <c r="J37" s="74"/>
      <c r="K37" s="71"/>
      <c r="L37" s="5"/>
    </row>
    <row r="38" spans="1:12" ht="48" customHeight="1">
      <c r="A38" s="77"/>
      <c r="B38" s="5" t="s">
        <v>1623</v>
      </c>
      <c r="C38" s="5" t="s">
        <v>1185</v>
      </c>
      <c r="D38" s="5" t="s">
        <v>406</v>
      </c>
      <c r="E38" s="5" t="s">
        <v>1625</v>
      </c>
      <c r="F38" s="5" t="s">
        <v>1626</v>
      </c>
      <c r="G38" s="5">
        <v>2006</v>
      </c>
      <c r="H38" s="5"/>
      <c r="I38" s="5"/>
      <c r="J38" s="74"/>
      <c r="K38" s="71"/>
      <c r="L38" s="5"/>
    </row>
    <row r="39" spans="1:12" ht="31.5" customHeight="1">
      <c r="A39" s="77"/>
      <c r="B39" s="5" t="s">
        <v>1627</v>
      </c>
      <c r="C39" s="5" t="s">
        <v>1183</v>
      </c>
      <c r="D39" s="5" t="s">
        <v>406</v>
      </c>
      <c r="E39" s="5" t="s">
        <v>1628</v>
      </c>
      <c r="F39" s="5" t="s">
        <v>1503</v>
      </c>
      <c r="G39" s="5" t="s">
        <v>444</v>
      </c>
      <c r="H39" s="5"/>
      <c r="I39" s="5"/>
      <c r="J39" s="74"/>
      <c r="K39" s="71"/>
      <c r="L39" s="5"/>
    </row>
    <row r="40" spans="1:12" ht="31.5" customHeight="1">
      <c r="A40" s="77"/>
      <c r="B40" s="5" t="s">
        <v>1629</v>
      </c>
      <c r="C40" s="5" t="s">
        <v>1183</v>
      </c>
      <c r="D40" s="5" t="s">
        <v>406</v>
      </c>
      <c r="E40" s="5" t="s">
        <v>1630</v>
      </c>
      <c r="F40" s="5" t="s">
        <v>1631</v>
      </c>
      <c r="G40" s="5" t="s">
        <v>1584</v>
      </c>
      <c r="H40" s="5" t="s">
        <v>1090</v>
      </c>
      <c r="I40" s="5">
        <v>300</v>
      </c>
      <c r="J40" s="74"/>
      <c r="K40" s="71"/>
      <c r="L40" s="5"/>
    </row>
    <row r="41" spans="1:12" ht="31.5" customHeight="1">
      <c r="A41" s="77"/>
      <c r="B41" s="5" t="s">
        <v>1632</v>
      </c>
      <c r="C41" s="5" t="s">
        <v>1185</v>
      </c>
      <c r="D41" s="5" t="s">
        <v>406</v>
      </c>
      <c r="E41" s="5" t="s">
        <v>1633</v>
      </c>
      <c r="F41" s="5" t="s">
        <v>443</v>
      </c>
      <c r="G41" s="5" t="s">
        <v>1585</v>
      </c>
      <c r="H41" s="5"/>
      <c r="I41" s="5"/>
      <c r="J41" s="74"/>
      <c r="K41" s="71"/>
      <c r="L41" s="5"/>
    </row>
    <row r="42" spans="1:12" ht="47.25" customHeight="1">
      <c r="A42" s="78"/>
      <c r="B42" s="5" t="s">
        <v>1634</v>
      </c>
      <c r="C42" s="5" t="s">
        <v>1183</v>
      </c>
      <c r="D42" s="5" t="s">
        <v>406</v>
      </c>
      <c r="E42" s="3" t="s">
        <v>1762</v>
      </c>
      <c r="F42" s="5" t="s">
        <v>647</v>
      </c>
      <c r="G42" s="5" t="s">
        <v>1635</v>
      </c>
      <c r="H42" s="25" t="s">
        <v>1636</v>
      </c>
      <c r="I42" s="5">
        <v>400</v>
      </c>
      <c r="J42" s="75"/>
      <c r="K42" s="72"/>
      <c r="L42" s="5" t="s">
        <v>1333</v>
      </c>
    </row>
    <row r="43" spans="1:12" ht="45" customHeight="1">
      <c r="A43" s="41" t="s">
        <v>1330</v>
      </c>
      <c r="B43" s="25" t="s">
        <v>1323</v>
      </c>
      <c r="C43" s="5" t="s">
        <v>150</v>
      </c>
      <c r="D43" s="5" t="s">
        <v>409</v>
      </c>
      <c r="E43" s="5" t="s">
        <v>944</v>
      </c>
      <c r="F43" s="5" t="s">
        <v>945</v>
      </c>
      <c r="G43" s="5" t="s">
        <v>946</v>
      </c>
      <c r="H43" s="5" t="s">
        <v>1090</v>
      </c>
      <c r="I43" s="5">
        <v>300</v>
      </c>
      <c r="J43" s="5">
        <v>300</v>
      </c>
      <c r="K43" s="20">
        <f>J43*0.95</f>
        <v>285</v>
      </c>
      <c r="L43" s="5"/>
    </row>
    <row r="44" spans="1:12" ht="62.25" customHeight="1">
      <c r="A44" s="76" t="s">
        <v>1325</v>
      </c>
      <c r="B44" s="25" t="s">
        <v>1315</v>
      </c>
      <c r="C44" s="5" t="s">
        <v>249</v>
      </c>
      <c r="D44" s="5" t="s">
        <v>406</v>
      </c>
      <c r="E44" s="5" t="s">
        <v>422</v>
      </c>
      <c r="F44" s="5" t="s">
        <v>1855</v>
      </c>
      <c r="G44" s="5" t="s">
        <v>1784</v>
      </c>
      <c r="H44" s="25" t="s">
        <v>573</v>
      </c>
      <c r="I44" s="5">
        <v>5000</v>
      </c>
      <c r="J44" s="73">
        <v>5000</v>
      </c>
      <c r="K44" s="70">
        <f>J44*0.95</f>
        <v>4750</v>
      </c>
      <c r="L44" s="5"/>
    </row>
    <row r="45" spans="1:12" ht="45.75" customHeight="1">
      <c r="A45" s="78"/>
      <c r="B45" s="5" t="s">
        <v>421</v>
      </c>
      <c r="C45" s="5" t="s">
        <v>249</v>
      </c>
      <c r="D45" s="5" t="s">
        <v>406</v>
      </c>
      <c r="E45" s="5" t="s">
        <v>423</v>
      </c>
      <c r="F45" s="5" t="s">
        <v>408</v>
      </c>
      <c r="G45" s="5">
        <v>2006</v>
      </c>
      <c r="H45" s="5"/>
      <c r="I45" s="5"/>
      <c r="J45" s="75"/>
      <c r="K45" s="72"/>
      <c r="L45" s="5"/>
    </row>
    <row r="46" spans="1:12" ht="31.5" customHeight="1">
      <c r="A46" s="76" t="s">
        <v>1643</v>
      </c>
      <c r="B46" s="5" t="s">
        <v>1643</v>
      </c>
      <c r="C46" s="5" t="s">
        <v>329</v>
      </c>
      <c r="D46" s="5" t="s">
        <v>1082</v>
      </c>
      <c r="E46" s="5" t="s">
        <v>1644</v>
      </c>
      <c r="F46" s="5" t="s">
        <v>1645</v>
      </c>
      <c r="G46" s="5" t="s">
        <v>1646</v>
      </c>
      <c r="H46" s="25" t="s">
        <v>1647</v>
      </c>
      <c r="I46" s="5">
        <v>3000</v>
      </c>
      <c r="J46" s="73">
        <f>SUM(I46:I72)</f>
        <v>29100</v>
      </c>
      <c r="K46" s="70">
        <f>J46*0.95</f>
        <v>27645</v>
      </c>
      <c r="L46" s="5"/>
    </row>
    <row r="47" spans="1:12" ht="31.5" customHeight="1">
      <c r="A47" s="77"/>
      <c r="B47" s="25" t="s">
        <v>1643</v>
      </c>
      <c r="C47" s="5" t="s">
        <v>329</v>
      </c>
      <c r="D47" s="5" t="s">
        <v>1082</v>
      </c>
      <c r="E47" s="5" t="s">
        <v>1648</v>
      </c>
      <c r="F47" s="5" t="s">
        <v>1649</v>
      </c>
      <c r="G47" s="5" t="s">
        <v>1650</v>
      </c>
      <c r="H47" s="25" t="s">
        <v>564</v>
      </c>
      <c r="I47" s="5">
        <v>5000</v>
      </c>
      <c r="J47" s="74"/>
      <c r="K47" s="71"/>
      <c r="L47" s="5"/>
    </row>
    <row r="48" spans="1:12" ht="31.5" customHeight="1">
      <c r="A48" s="77"/>
      <c r="B48" s="5" t="s">
        <v>1643</v>
      </c>
      <c r="C48" s="5" t="s">
        <v>329</v>
      </c>
      <c r="D48" s="5" t="s">
        <v>1082</v>
      </c>
      <c r="E48" s="5" t="s">
        <v>1651</v>
      </c>
      <c r="F48" s="5" t="s">
        <v>1652</v>
      </c>
      <c r="G48" s="5" t="s">
        <v>1653</v>
      </c>
      <c r="H48" s="25" t="s">
        <v>1654</v>
      </c>
      <c r="I48" s="5">
        <v>5000</v>
      </c>
      <c r="J48" s="74"/>
      <c r="K48" s="71"/>
      <c r="L48" s="5"/>
    </row>
    <row r="49" spans="1:12" ht="31.5" customHeight="1">
      <c r="A49" s="77"/>
      <c r="B49" s="5" t="s">
        <v>1643</v>
      </c>
      <c r="C49" s="5" t="s">
        <v>329</v>
      </c>
      <c r="D49" s="5" t="s">
        <v>1082</v>
      </c>
      <c r="E49" s="5" t="s">
        <v>1655</v>
      </c>
      <c r="F49" s="25" t="s">
        <v>566</v>
      </c>
      <c r="G49" s="5" t="s">
        <v>565</v>
      </c>
      <c r="H49" s="25" t="s">
        <v>567</v>
      </c>
      <c r="I49" s="5">
        <v>3000</v>
      </c>
      <c r="J49" s="74"/>
      <c r="K49" s="71"/>
      <c r="L49" s="5"/>
    </row>
    <row r="50" spans="1:12" ht="31.5" customHeight="1">
      <c r="A50" s="77"/>
      <c r="B50" s="5" t="s">
        <v>1643</v>
      </c>
      <c r="C50" s="5" t="s">
        <v>329</v>
      </c>
      <c r="D50" s="5" t="s">
        <v>1082</v>
      </c>
      <c r="E50" s="5" t="s">
        <v>875</v>
      </c>
      <c r="F50" s="5" t="s">
        <v>1652</v>
      </c>
      <c r="G50" s="5" t="s">
        <v>876</v>
      </c>
      <c r="H50" s="25" t="s">
        <v>563</v>
      </c>
      <c r="I50" s="5">
        <v>5000</v>
      </c>
      <c r="J50" s="74"/>
      <c r="K50" s="71"/>
      <c r="L50" s="5"/>
    </row>
    <row r="51" spans="1:12" ht="31.5" customHeight="1">
      <c r="A51" s="77"/>
      <c r="B51" s="5" t="s">
        <v>1643</v>
      </c>
      <c r="C51" s="5" t="s">
        <v>329</v>
      </c>
      <c r="D51" s="5" t="s">
        <v>1082</v>
      </c>
      <c r="E51" s="5" t="s">
        <v>877</v>
      </c>
      <c r="F51" s="5" t="s">
        <v>878</v>
      </c>
      <c r="G51" s="5" t="s">
        <v>879</v>
      </c>
      <c r="H51" s="5" t="s">
        <v>613</v>
      </c>
      <c r="I51" s="5">
        <v>600</v>
      </c>
      <c r="J51" s="74"/>
      <c r="K51" s="71"/>
      <c r="L51" s="5"/>
    </row>
    <row r="52" spans="1:12" ht="31.5" customHeight="1">
      <c r="A52" s="77"/>
      <c r="B52" s="5" t="s">
        <v>880</v>
      </c>
      <c r="C52" s="5" t="s">
        <v>1217</v>
      </c>
      <c r="D52" s="5" t="s">
        <v>406</v>
      </c>
      <c r="E52" s="5" t="s">
        <v>881</v>
      </c>
      <c r="F52" s="5" t="s">
        <v>1056</v>
      </c>
      <c r="G52" s="5" t="s">
        <v>1781</v>
      </c>
      <c r="H52" s="5" t="s">
        <v>882</v>
      </c>
      <c r="I52" s="5">
        <v>600</v>
      </c>
      <c r="J52" s="74"/>
      <c r="K52" s="71"/>
      <c r="L52" s="5"/>
    </row>
    <row r="53" spans="1:12" ht="31.5" customHeight="1">
      <c r="A53" s="77"/>
      <c r="B53" s="5" t="s">
        <v>883</v>
      </c>
      <c r="C53" s="5" t="s">
        <v>1217</v>
      </c>
      <c r="D53" s="5" t="s">
        <v>406</v>
      </c>
      <c r="E53" s="5" t="s">
        <v>884</v>
      </c>
      <c r="F53" s="5" t="s">
        <v>885</v>
      </c>
      <c r="G53" s="5" t="s">
        <v>886</v>
      </c>
      <c r="H53" s="25" t="s">
        <v>568</v>
      </c>
      <c r="I53" s="5">
        <v>1000</v>
      </c>
      <c r="J53" s="74"/>
      <c r="K53" s="71"/>
      <c r="L53" s="5"/>
    </row>
    <row r="54" spans="1:12" ht="31.5" customHeight="1">
      <c r="A54" s="77"/>
      <c r="B54" s="5" t="s">
        <v>887</v>
      </c>
      <c r="C54" s="5" t="s">
        <v>888</v>
      </c>
      <c r="D54" s="5" t="s">
        <v>450</v>
      </c>
      <c r="E54" s="5" t="s">
        <v>889</v>
      </c>
      <c r="F54" s="5" t="s">
        <v>890</v>
      </c>
      <c r="G54" s="5" t="s">
        <v>257</v>
      </c>
      <c r="H54" s="5" t="s">
        <v>891</v>
      </c>
      <c r="I54" s="5">
        <v>600</v>
      </c>
      <c r="J54" s="74"/>
      <c r="K54" s="71"/>
      <c r="L54" s="5"/>
    </row>
    <row r="55" spans="1:12" ht="31.5" customHeight="1">
      <c r="A55" s="77"/>
      <c r="B55" s="5" t="s">
        <v>1643</v>
      </c>
      <c r="C55" s="5" t="s">
        <v>329</v>
      </c>
      <c r="D55" s="5" t="s">
        <v>1082</v>
      </c>
      <c r="E55" s="5" t="s">
        <v>892</v>
      </c>
      <c r="F55" s="5" t="s">
        <v>893</v>
      </c>
      <c r="G55" s="5" t="s">
        <v>331</v>
      </c>
      <c r="H55" s="5" t="s">
        <v>891</v>
      </c>
      <c r="I55" s="5">
        <v>600</v>
      </c>
      <c r="J55" s="74"/>
      <c r="K55" s="71"/>
      <c r="L55" s="5"/>
    </row>
    <row r="56" spans="1:12" ht="31.5" customHeight="1">
      <c r="A56" s="77"/>
      <c r="B56" s="5" t="s">
        <v>1643</v>
      </c>
      <c r="C56" s="5" t="s">
        <v>329</v>
      </c>
      <c r="D56" s="5" t="s">
        <v>1082</v>
      </c>
      <c r="E56" s="5" t="s">
        <v>894</v>
      </c>
      <c r="F56" s="5" t="s">
        <v>895</v>
      </c>
      <c r="G56" s="5" t="s">
        <v>896</v>
      </c>
      <c r="H56" s="5" t="s">
        <v>897</v>
      </c>
      <c r="I56" s="5">
        <v>600</v>
      </c>
      <c r="J56" s="74"/>
      <c r="K56" s="71"/>
      <c r="L56" s="5"/>
    </row>
    <row r="57" spans="1:12" ht="31.5" customHeight="1">
      <c r="A57" s="77"/>
      <c r="B57" s="5" t="s">
        <v>1643</v>
      </c>
      <c r="C57" s="5" t="s">
        <v>329</v>
      </c>
      <c r="D57" s="5" t="s">
        <v>1082</v>
      </c>
      <c r="E57" s="5" t="s">
        <v>898</v>
      </c>
      <c r="F57" s="5" t="s">
        <v>899</v>
      </c>
      <c r="G57" s="5" t="s">
        <v>1193</v>
      </c>
      <c r="H57" s="5" t="s">
        <v>570</v>
      </c>
      <c r="I57" s="5">
        <v>300</v>
      </c>
      <c r="J57" s="74"/>
      <c r="K57" s="71"/>
      <c r="L57" s="5"/>
    </row>
    <row r="58" spans="1:12" ht="31.5" customHeight="1">
      <c r="A58" s="77"/>
      <c r="B58" s="5" t="s">
        <v>1643</v>
      </c>
      <c r="C58" s="5" t="s">
        <v>329</v>
      </c>
      <c r="D58" s="5" t="s">
        <v>1082</v>
      </c>
      <c r="E58" s="5" t="s">
        <v>900</v>
      </c>
      <c r="F58" s="5" t="s">
        <v>901</v>
      </c>
      <c r="G58" s="5" t="s">
        <v>873</v>
      </c>
      <c r="H58" s="5" t="s">
        <v>902</v>
      </c>
      <c r="I58" s="5">
        <v>300</v>
      </c>
      <c r="J58" s="74"/>
      <c r="K58" s="71"/>
      <c r="L58" s="5"/>
    </row>
    <row r="59" spans="1:12" ht="31.5" customHeight="1">
      <c r="A59" s="77"/>
      <c r="B59" s="5" t="s">
        <v>903</v>
      </c>
      <c r="C59" s="5" t="s">
        <v>1737</v>
      </c>
      <c r="D59" s="5" t="s">
        <v>409</v>
      </c>
      <c r="E59" s="5" t="s">
        <v>904</v>
      </c>
      <c r="F59" s="5" t="s">
        <v>905</v>
      </c>
      <c r="G59" s="5" t="s">
        <v>906</v>
      </c>
      <c r="H59" s="5" t="s">
        <v>902</v>
      </c>
      <c r="I59" s="5">
        <v>300</v>
      </c>
      <c r="J59" s="74"/>
      <c r="K59" s="71"/>
      <c r="L59" s="5"/>
    </row>
    <row r="60" spans="1:12" ht="31.5" customHeight="1">
      <c r="A60" s="77"/>
      <c r="B60" s="5" t="s">
        <v>1643</v>
      </c>
      <c r="C60" s="5" t="s">
        <v>329</v>
      </c>
      <c r="D60" s="5" t="s">
        <v>1082</v>
      </c>
      <c r="E60" s="5" t="s">
        <v>907</v>
      </c>
      <c r="F60" s="5" t="s">
        <v>905</v>
      </c>
      <c r="G60" s="5" t="s">
        <v>908</v>
      </c>
      <c r="H60" s="5" t="s">
        <v>570</v>
      </c>
      <c r="I60" s="5">
        <v>300</v>
      </c>
      <c r="J60" s="74"/>
      <c r="K60" s="71"/>
      <c r="L60" s="5"/>
    </row>
    <row r="61" spans="1:12" ht="31.5" customHeight="1">
      <c r="A61" s="77"/>
      <c r="B61" s="5" t="s">
        <v>1643</v>
      </c>
      <c r="C61" s="5" t="s">
        <v>329</v>
      </c>
      <c r="D61" s="5" t="s">
        <v>1082</v>
      </c>
      <c r="E61" s="5" t="s">
        <v>909</v>
      </c>
      <c r="F61" s="5" t="s">
        <v>910</v>
      </c>
      <c r="G61" s="5" t="s">
        <v>1180</v>
      </c>
      <c r="H61" s="5" t="s">
        <v>911</v>
      </c>
      <c r="I61" s="5">
        <v>300</v>
      </c>
      <c r="J61" s="74"/>
      <c r="K61" s="71"/>
      <c r="L61" s="5"/>
    </row>
    <row r="62" spans="1:12" ht="31.5" customHeight="1">
      <c r="A62" s="77"/>
      <c r="B62" s="5" t="s">
        <v>912</v>
      </c>
      <c r="C62" s="5" t="s">
        <v>913</v>
      </c>
      <c r="D62" s="5" t="s">
        <v>484</v>
      </c>
      <c r="E62" s="5" t="s">
        <v>914</v>
      </c>
      <c r="F62" s="5" t="s">
        <v>915</v>
      </c>
      <c r="G62" s="5" t="s">
        <v>916</v>
      </c>
      <c r="H62" s="5" t="s">
        <v>911</v>
      </c>
      <c r="I62" s="5">
        <v>300</v>
      </c>
      <c r="J62" s="74"/>
      <c r="K62" s="71"/>
      <c r="L62" s="5"/>
    </row>
    <row r="63" spans="1:12" ht="31.5" customHeight="1">
      <c r="A63" s="77"/>
      <c r="B63" s="5" t="s">
        <v>1643</v>
      </c>
      <c r="C63" s="5" t="s">
        <v>329</v>
      </c>
      <c r="D63" s="5" t="s">
        <v>1082</v>
      </c>
      <c r="E63" s="5" t="s">
        <v>917</v>
      </c>
      <c r="F63" s="25" t="s">
        <v>918</v>
      </c>
      <c r="G63" s="5" t="s">
        <v>919</v>
      </c>
      <c r="H63" s="5">
        <v>2006.06</v>
      </c>
      <c r="I63" s="5"/>
      <c r="J63" s="74"/>
      <c r="K63" s="71"/>
      <c r="L63" s="5"/>
    </row>
    <row r="64" spans="1:12" ht="31.5" customHeight="1">
      <c r="A64" s="77"/>
      <c r="B64" s="5" t="s">
        <v>880</v>
      </c>
      <c r="C64" s="5" t="s">
        <v>1217</v>
      </c>
      <c r="D64" s="5" t="s">
        <v>406</v>
      </c>
      <c r="E64" s="5" t="s">
        <v>920</v>
      </c>
      <c r="F64" s="5" t="s">
        <v>921</v>
      </c>
      <c r="G64" s="5" t="s">
        <v>1530</v>
      </c>
      <c r="H64" s="5">
        <v>2006.04</v>
      </c>
      <c r="I64" s="5"/>
      <c r="J64" s="74"/>
      <c r="K64" s="71"/>
      <c r="L64" s="5"/>
    </row>
    <row r="65" spans="1:12" ht="31.5" customHeight="1">
      <c r="A65" s="77"/>
      <c r="B65" s="5" t="s">
        <v>912</v>
      </c>
      <c r="C65" s="5" t="s">
        <v>913</v>
      </c>
      <c r="D65" s="5" t="s">
        <v>484</v>
      </c>
      <c r="E65" s="5" t="s">
        <v>922</v>
      </c>
      <c r="F65" s="25" t="s">
        <v>923</v>
      </c>
      <c r="G65" s="5" t="s">
        <v>480</v>
      </c>
      <c r="H65" s="5">
        <v>2006.04</v>
      </c>
      <c r="I65" s="5"/>
      <c r="J65" s="74"/>
      <c r="K65" s="71"/>
      <c r="L65" s="5"/>
    </row>
    <row r="66" spans="1:12" ht="31.5" customHeight="1">
      <c r="A66" s="77"/>
      <c r="B66" s="5" t="s">
        <v>1643</v>
      </c>
      <c r="C66" s="5" t="s">
        <v>329</v>
      </c>
      <c r="D66" s="5" t="s">
        <v>1082</v>
      </c>
      <c r="E66" s="5" t="s">
        <v>924</v>
      </c>
      <c r="F66" s="5" t="s">
        <v>925</v>
      </c>
      <c r="G66" s="5" t="s">
        <v>480</v>
      </c>
      <c r="H66" s="5">
        <v>2006.06</v>
      </c>
      <c r="I66" s="5"/>
      <c r="J66" s="74"/>
      <c r="K66" s="71"/>
      <c r="L66" s="5"/>
    </row>
    <row r="67" spans="1:12" ht="31.5" customHeight="1">
      <c r="A67" s="77"/>
      <c r="B67" s="5" t="s">
        <v>926</v>
      </c>
      <c r="C67" s="5" t="s">
        <v>1217</v>
      </c>
      <c r="D67" s="5" t="s">
        <v>406</v>
      </c>
      <c r="E67" s="5" t="s">
        <v>927</v>
      </c>
      <c r="F67" s="25" t="s">
        <v>1809</v>
      </c>
      <c r="G67" s="5" t="s">
        <v>928</v>
      </c>
      <c r="H67" s="5">
        <v>2006.04</v>
      </c>
      <c r="I67" s="5"/>
      <c r="J67" s="74"/>
      <c r="K67" s="71"/>
      <c r="L67" s="5"/>
    </row>
    <row r="68" spans="1:12" ht="31.5" customHeight="1">
      <c r="A68" s="77"/>
      <c r="B68" s="5" t="s">
        <v>929</v>
      </c>
      <c r="C68" s="5" t="s">
        <v>343</v>
      </c>
      <c r="D68" s="5" t="s">
        <v>406</v>
      </c>
      <c r="E68" s="5" t="s">
        <v>930</v>
      </c>
      <c r="F68" s="25" t="s">
        <v>931</v>
      </c>
      <c r="G68" s="5" t="s">
        <v>932</v>
      </c>
      <c r="H68" s="5">
        <v>2006.04</v>
      </c>
      <c r="I68" s="5"/>
      <c r="J68" s="74"/>
      <c r="K68" s="71"/>
      <c r="L68" s="5"/>
    </row>
    <row r="69" spans="1:12" ht="31.5" customHeight="1">
      <c r="A69" s="77"/>
      <c r="B69" s="5" t="s">
        <v>880</v>
      </c>
      <c r="C69" s="5" t="s">
        <v>1217</v>
      </c>
      <c r="D69" s="5" t="s">
        <v>406</v>
      </c>
      <c r="E69" s="3" t="s">
        <v>1365</v>
      </c>
      <c r="F69" s="5" t="s">
        <v>933</v>
      </c>
      <c r="G69" s="5" t="s">
        <v>934</v>
      </c>
      <c r="H69" s="3" t="s">
        <v>935</v>
      </c>
      <c r="I69" s="5">
        <v>1000</v>
      </c>
      <c r="J69" s="74"/>
      <c r="K69" s="71"/>
      <c r="L69" s="5"/>
    </row>
    <row r="70" spans="1:12" ht="31.5" customHeight="1">
      <c r="A70" s="77"/>
      <c r="B70" s="5" t="s">
        <v>926</v>
      </c>
      <c r="C70" s="5" t="s">
        <v>1217</v>
      </c>
      <c r="D70" s="5" t="s">
        <v>406</v>
      </c>
      <c r="E70" s="5" t="s">
        <v>936</v>
      </c>
      <c r="F70" s="5" t="s">
        <v>937</v>
      </c>
      <c r="G70" s="5" t="s">
        <v>938</v>
      </c>
      <c r="H70" s="5" t="s">
        <v>569</v>
      </c>
      <c r="I70" s="5">
        <v>600</v>
      </c>
      <c r="J70" s="74"/>
      <c r="K70" s="71"/>
      <c r="L70" s="5"/>
    </row>
    <row r="71" spans="1:12" ht="31.5" customHeight="1">
      <c r="A71" s="77"/>
      <c r="B71" s="5" t="s">
        <v>883</v>
      </c>
      <c r="C71" s="5" t="s">
        <v>1217</v>
      </c>
      <c r="D71" s="5" t="s">
        <v>406</v>
      </c>
      <c r="E71" s="5" t="s">
        <v>939</v>
      </c>
      <c r="F71" s="5" t="s">
        <v>940</v>
      </c>
      <c r="G71" s="5" t="s">
        <v>941</v>
      </c>
      <c r="H71" s="5" t="s">
        <v>942</v>
      </c>
      <c r="I71" s="5">
        <v>300</v>
      </c>
      <c r="J71" s="74"/>
      <c r="K71" s="71"/>
      <c r="L71" s="5"/>
    </row>
    <row r="72" spans="1:12" ht="31.5" customHeight="1">
      <c r="A72" s="78"/>
      <c r="B72" s="5" t="s">
        <v>1643</v>
      </c>
      <c r="C72" s="5" t="s">
        <v>329</v>
      </c>
      <c r="D72" s="5" t="s">
        <v>1082</v>
      </c>
      <c r="E72" s="5" t="s">
        <v>943</v>
      </c>
      <c r="F72" s="5" t="s">
        <v>1097</v>
      </c>
      <c r="G72" s="5" t="s">
        <v>1786</v>
      </c>
      <c r="H72" s="25" t="s">
        <v>592</v>
      </c>
      <c r="I72" s="5">
        <v>400</v>
      </c>
      <c r="J72" s="75"/>
      <c r="K72" s="72"/>
      <c r="L72" s="5" t="s">
        <v>1694</v>
      </c>
    </row>
    <row r="73" spans="9:11" ht="31.5" customHeight="1">
      <c r="I73" s="40">
        <f>SUM(I3:I72)</f>
        <v>60100</v>
      </c>
      <c r="J73" s="40">
        <f>SUM(J3:J72)</f>
        <v>60100</v>
      </c>
      <c r="K73" s="40">
        <f>SUM(K3:K72)</f>
        <v>57095</v>
      </c>
    </row>
    <row r="74" ht="31.5" customHeight="1">
      <c r="I74" s="4">
        <f>I73*0.95</f>
        <v>57095</v>
      </c>
    </row>
  </sheetData>
  <mergeCells count="23">
    <mergeCell ref="A35:A42"/>
    <mergeCell ref="A31:A33"/>
    <mergeCell ref="J31:J33"/>
    <mergeCell ref="A3:A7"/>
    <mergeCell ref="A1:L1"/>
    <mergeCell ref="A20:A25"/>
    <mergeCell ref="A27:A28"/>
    <mergeCell ref="A8:A19"/>
    <mergeCell ref="A46:A72"/>
    <mergeCell ref="J44:J45"/>
    <mergeCell ref="K44:K45"/>
    <mergeCell ref="J8:J19"/>
    <mergeCell ref="K8:K19"/>
    <mergeCell ref="J20:J25"/>
    <mergeCell ref="K20:K25"/>
    <mergeCell ref="K35:K42"/>
    <mergeCell ref="A44:A45"/>
    <mergeCell ref="J35:J42"/>
    <mergeCell ref="K31:K33"/>
    <mergeCell ref="J46:J72"/>
    <mergeCell ref="K46:K72"/>
    <mergeCell ref="J3:J7"/>
    <mergeCell ref="K3:K7"/>
  </mergeCells>
  <printOptions/>
  <pageMargins left="0.16" right="0.16" top="0.47" bottom="0.69" header="0.26" footer="0.17"/>
  <pageSetup horizontalDpi="600" verticalDpi="600" orientation="portrait" paperSize="9" r:id="rId1"/>
  <rowBreaks count="3" manualBreakCount="3">
    <brk id="19" max="11" man="1"/>
    <brk id="34" max="255" man="1"/>
    <brk id="45" max="255" man="1"/>
  </rowBreaks>
</worksheet>
</file>

<file path=xl/worksheets/sheet3.xml><?xml version="1.0" encoding="utf-8"?>
<worksheet xmlns="http://schemas.openxmlformats.org/spreadsheetml/2006/main" xmlns:r="http://schemas.openxmlformats.org/officeDocument/2006/relationships">
  <dimension ref="A1:L68"/>
  <sheetViews>
    <sheetView view="pageBreakPreview" zoomScaleSheetLayoutView="100" workbookViewId="0" topLeftCell="A58">
      <selection activeCell="H26" sqref="H26"/>
    </sheetView>
  </sheetViews>
  <sheetFormatPr defaultColWidth="9.00390625" defaultRowHeight="33" customHeight="1"/>
  <cols>
    <col min="1" max="1" width="3.375" style="39" customWidth="1"/>
    <col min="2" max="2" width="6.125" style="1" customWidth="1"/>
    <col min="3" max="4" width="5.50390625" style="1" customWidth="1"/>
    <col min="5" max="5" width="16.875" style="1" customWidth="1"/>
    <col min="6" max="6" width="13.875" style="1" customWidth="1"/>
    <col min="7" max="7" width="6.75390625" style="1" customWidth="1"/>
    <col min="8" max="8" width="12.375" style="1" customWidth="1"/>
    <col min="9" max="9" width="5.25390625" style="1" customWidth="1"/>
    <col min="10" max="10" width="5.00390625" style="1" customWidth="1"/>
    <col min="11" max="11" width="5.75390625" style="14" customWidth="1"/>
    <col min="12" max="12" width="7.50390625" style="1" customWidth="1"/>
    <col min="13" max="16384" width="5.50390625" style="1" customWidth="1"/>
  </cols>
  <sheetData>
    <row r="1" spans="1:12" ht="33" customHeight="1">
      <c r="A1" s="69" t="s">
        <v>874</v>
      </c>
      <c r="B1" s="69"/>
      <c r="C1" s="69"/>
      <c r="D1" s="69"/>
      <c r="E1" s="69"/>
      <c r="F1" s="69"/>
      <c r="G1" s="69"/>
      <c r="H1" s="69"/>
      <c r="I1" s="69"/>
      <c r="J1" s="69"/>
      <c r="K1" s="69"/>
      <c r="L1" s="69"/>
    </row>
    <row r="2" spans="1:12" ht="62.25" customHeight="1">
      <c r="A2" s="13" t="s">
        <v>1072</v>
      </c>
      <c r="B2" s="13" t="s">
        <v>1073</v>
      </c>
      <c r="C2" s="13" t="s">
        <v>1074</v>
      </c>
      <c r="D2" s="13" t="s">
        <v>1075</v>
      </c>
      <c r="E2" s="13" t="s">
        <v>1076</v>
      </c>
      <c r="F2" s="13" t="s">
        <v>1077</v>
      </c>
      <c r="G2" s="13" t="s">
        <v>1078</v>
      </c>
      <c r="H2" s="13" t="s">
        <v>1807</v>
      </c>
      <c r="I2" s="37" t="s">
        <v>1312</v>
      </c>
      <c r="J2" s="37" t="s">
        <v>47</v>
      </c>
      <c r="K2" s="37" t="s">
        <v>1313</v>
      </c>
      <c r="L2" s="37" t="s">
        <v>404</v>
      </c>
    </row>
    <row r="3" spans="1:12" ht="61.5" customHeight="1">
      <c r="A3" s="57" t="s">
        <v>1339</v>
      </c>
      <c r="B3" s="24" t="s">
        <v>956</v>
      </c>
      <c r="C3" s="3" t="s">
        <v>1185</v>
      </c>
      <c r="D3" s="3" t="s">
        <v>953</v>
      </c>
      <c r="E3" s="3" t="s">
        <v>957</v>
      </c>
      <c r="F3" s="3" t="s">
        <v>958</v>
      </c>
      <c r="G3" s="3" t="s">
        <v>959</v>
      </c>
      <c r="H3" s="3" t="s">
        <v>1088</v>
      </c>
      <c r="I3" s="3">
        <v>2000</v>
      </c>
      <c r="J3" s="60">
        <f>SUM(I3:I13)</f>
        <v>14200</v>
      </c>
      <c r="K3" s="63">
        <f>J3*0.95</f>
        <v>13490</v>
      </c>
      <c r="L3" s="3"/>
    </row>
    <row r="4" spans="1:12" ht="33" customHeight="1">
      <c r="A4" s="58"/>
      <c r="B4" s="3" t="s">
        <v>956</v>
      </c>
      <c r="C4" s="3" t="s">
        <v>1185</v>
      </c>
      <c r="D4" s="3" t="s">
        <v>953</v>
      </c>
      <c r="E4" s="3" t="s">
        <v>960</v>
      </c>
      <c r="F4" s="3" t="s">
        <v>1093</v>
      </c>
      <c r="G4" s="3" t="s">
        <v>1958</v>
      </c>
      <c r="H4" s="3" t="s">
        <v>1088</v>
      </c>
      <c r="I4" s="3">
        <v>2000</v>
      </c>
      <c r="J4" s="61"/>
      <c r="K4" s="64"/>
      <c r="L4" s="3"/>
    </row>
    <row r="5" spans="1:12" ht="33" customHeight="1">
      <c r="A5" s="58"/>
      <c r="B5" s="3" t="s">
        <v>956</v>
      </c>
      <c r="C5" s="3" t="s">
        <v>1185</v>
      </c>
      <c r="D5" s="3" t="s">
        <v>953</v>
      </c>
      <c r="E5" s="3" t="s">
        <v>961</v>
      </c>
      <c r="F5" s="3" t="s">
        <v>1094</v>
      </c>
      <c r="G5" s="3" t="s">
        <v>1871</v>
      </c>
      <c r="H5" s="3" t="s">
        <v>1089</v>
      </c>
      <c r="I5" s="3">
        <v>600</v>
      </c>
      <c r="J5" s="61"/>
      <c r="K5" s="64"/>
      <c r="L5" s="3"/>
    </row>
    <row r="6" spans="1:12" ht="33" customHeight="1">
      <c r="A6" s="58"/>
      <c r="B6" s="3" t="s">
        <v>956</v>
      </c>
      <c r="C6" s="3" t="s">
        <v>1185</v>
      </c>
      <c r="D6" s="3" t="s">
        <v>953</v>
      </c>
      <c r="E6" s="3" t="s">
        <v>962</v>
      </c>
      <c r="F6" s="3" t="s">
        <v>963</v>
      </c>
      <c r="G6" s="3" t="s">
        <v>551</v>
      </c>
      <c r="H6" s="24" t="s">
        <v>964</v>
      </c>
      <c r="I6" s="3">
        <v>1000</v>
      </c>
      <c r="J6" s="61"/>
      <c r="K6" s="64"/>
      <c r="L6" s="3"/>
    </row>
    <row r="7" spans="1:12" ht="33" customHeight="1">
      <c r="A7" s="58"/>
      <c r="B7" s="3" t="s">
        <v>965</v>
      </c>
      <c r="C7" s="3" t="s">
        <v>1191</v>
      </c>
      <c r="D7" s="3" t="s">
        <v>966</v>
      </c>
      <c r="E7" s="3" t="s">
        <v>967</v>
      </c>
      <c r="F7" s="3" t="s">
        <v>1537</v>
      </c>
      <c r="G7" s="3" t="s">
        <v>257</v>
      </c>
      <c r="H7" s="24" t="s">
        <v>968</v>
      </c>
      <c r="I7" s="3">
        <v>1000</v>
      </c>
      <c r="J7" s="61"/>
      <c r="K7" s="64"/>
      <c r="L7" s="3"/>
    </row>
    <row r="8" spans="1:12" ht="33" customHeight="1">
      <c r="A8" s="58"/>
      <c r="B8" s="3" t="s">
        <v>965</v>
      </c>
      <c r="C8" s="3" t="s">
        <v>1191</v>
      </c>
      <c r="D8" s="3" t="s">
        <v>966</v>
      </c>
      <c r="E8" s="3" t="s">
        <v>969</v>
      </c>
      <c r="F8" s="3" t="s">
        <v>970</v>
      </c>
      <c r="G8" s="3" t="s">
        <v>971</v>
      </c>
      <c r="H8" s="3" t="s">
        <v>1089</v>
      </c>
      <c r="I8" s="3">
        <v>600</v>
      </c>
      <c r="J8" s="61"/>
      <c r="K8" s="64"/>
      <c r="L8" s="3"/>
    </row>
    <row r="9" spans="1:12" ht="33" customHeight="1">
      <c r="A9" s="58"/>
      <c r="B9" s="3" t="s">
        <v>972</v>
      </c>
      <c r="C9" s="3" t="s">
        <v>248</v>
      </c>
      <c r="D9" s="3" t="s">
        <v>973</v>
      </c>
      <c r="E9" s="17" t="s">
        <v>974</v>
      </c>
      <c r="F9" s="3" t="s">
        <v>1093</v>
      </c>
      <c r="G9" s="3" t="s">
        <v>1188</v>
      </c>
      <c r="H9" s="24" t="s">
        <v>975</v>
      </c>
      <c r="I9" s="3">
        <v>2000</v>
      </c>
      <c r="J9" s="61"/>
      <c r="K9" s="64"/>
      <c r="L9" s="3"/>
    </row>
    <row r="10" spans="1:12" ht="33" customHeight="1">
      <c r="A10" s="58"/>
      <c r="B10" s="3" t="s">
        <v>976</v>
      </c>
      <c r="C10" s="3" t="s">
        <v>1185</v>
      </c>
      <c r="D10" s="3" t="s">
        <v>953</v>
      </c>
      <c r="E10" s="3" t="s">
        <v>977</v>
      </c>
      <c r="F10" s="3" t="s">
        <v>1098</v>
      </c>
      <c r="G10" s="3" t="s">
        <v>1538</v>
      </c>
      <c r="H10" s="24" t="s">
        <v>978</v>
      </c>
      <c r="I10" s="3">
        <v>1000</v>
      </c>
      <c r="J10" s="61"/>
      <c r="K10" s="64"/>
      <c r="L10" s="3"/>
    </row>
    <row r="11" spans="1:12" ht="44.25" customHeight="1">
      <c r="A11" s="58"/>
      <c r="B11" s="24" t="s">
        <v>602</v>
      </c>
      <c r="C11" s="24" t="s">
        <v>1957</v>
      </c>
      <c r="D11" s="24" t="s">
        <v>979</v>
      </c>
      <c r="E11" s="24" t="s">
        <v>601</v>
      </c>
      <c r="F11" s="3" t="s">
        <v>555</v>
      </c>
      <c r="G11" s="3"/>
      <c r="H11" s="29" t="s">
        <v>1586</v>
      </c>
      <c r="I11" s="3"/>
      <c r="J11" s="61"/>
      <c r="K11" s="64"/>
      <c r="L11" s="3" t="s">
        <v>980</v>
      </c>
    </row>
    <row r="12" spans="1:12" ht="48" customHeight="1">
      <c r="A12" s="58"/>
      <c r="B12" s="3" t="s">
        <v>972</v>
      </c>
      <c r="C12" s="3" t="s">
        <v>248</v>
      </c>
      <c r="D12" s="3" t="s">
        <v>973</v>
      </c>
      <c r="E12" s="24" t="s">
        <v>603</v>
      </c>
      <c r="F12" s="3" t="s">
        <v>165</v>
      </c>
      <c r="G12" s="3" t="s">
        <v>981</v>
      </c>
      <c r="H12" s="24" t="s">
        <v>1063</v>
      </c>
      <c r="I12" s="3">
        <v>4000</v>
      </c>
      <c r="J12" s="61"/>
      <c r="K12" s="64"/>
      <c r="L12" s="3" t="s">
        <v>982</v>
      </c>
    </row>
    <row r="13" spans="1:12" ht="51.75" customHeight="1">
      <c r="A13" s="59"/>
      <c r="B13" s="3" t="s">
        <v>972</v>
      </c>
      <c r="C13" s="3" t="s">
        <v>248</v>
      </c>
      <c r="D13" s="3" t="s">
        <v>973</v>
      </c>
      <c r="E13" s="3" t="s">
        <v>983</v>
      </c>
      <c r="F13" s="3" t="s">
        <v>555</v>
      </c>
      <c r="G13" s="3"/>
      <c r="H13" s="24" t="s">
        <v>1586</v>
      </c>
      <c r="I13" s="3">
        <v>0</v>
      </c>
      <c r="J13" s="62"/>
      <c r="K13" s="65"/>
      <c r="L13" s="3" t="s">
        <v>2255</v>
      </c>
    </row>
    <row r="14" spans="1:12" ht="44.25" customHeight="1">
      <c r="A14" s="44" t="s">
        <v>1338</v>
      </c>
      <c r="B14" s="24" t="s">
        <v>952</v>
      </c>
      <c r="C14" s="3" t="s">
        <v>1185</v>
      </c>
      <c r="D14" s="3" t="s">
        <v>953</v>
      </c>
      <c r="E14" s="3" t="s">
        <v>954</v>
      </c>
      <c r="F14" s="3" t="s">
        <v>1097</v>
      </c>
      <c r="G14" s="3" t="s">
        <v>1865</v>
      </c>
      <c r="H14" s="24" t="s">
        <v>955</v>
      </c>
      <c r="I14" s="3">
        <v>1000</v>
      </c>
      <c r="J14" s="3">
        <v>1000</v>
      </c>
      <c r="K14" s="13">
        <f>J14*0.95</f>
        <v>950</v>
      </c>
      <c r="L14" s="3"/>
    </row>
    <row r="15" spans="1:12" ht="63.75" customHeight="1">
      <c r="A15" s="57" t="s">
        <v>1340</v>
      </c>
      <c r="B15" s="24" t="s">
        <v>2256</v>
      </c>
      <c r="C15" s="3" t="s">
        <v>249</v>
      </c>
      <c r="D15" s="3" t="s">
        <v>953</v>
      </c>
      <c r="E15" s="3" t="s">
        <v>1059</v>
      </c>
      <c r="F15" s="3" t="s">
        <v>1060</v>
      </c>
      <c r="G15" s="3" t="s">
        <v>981</v>
      </c>
      <c r="H15" s="3" t="s">
        <v>1063</v>
      </c>
      <c r="I15" s="3">
        <v>4000</v>
      </c>
      <c r="J15" s="60">
        <v>4000</v>
      </c>
      <c r="K15" s="63">
        <f>J15*0.95</f>
        <v>3800</v>
      </c>
      <c r="L15" s="3" t="s">
        <v>982</v>
      </c>
    </row>
    <row r="16" spans="1:12" ht="64.5" customHeight="1">
      <c r="A16" s="59"/>
      <c r="B16" s="3" t="s">
        <v>2256</v>
      </c>
      <c r="C16" s="3" t="s">
        <v>249</v>
      </c>
      <c r="D16" s="3" t="s">
        <v>953</v>
      </c>
      <c r="E16" s="3" t="s">
        <v>2257</v>
      </c>
      <c r="F16" s="3" t="s">
        <v>555</v>
      </c>
      <c r="G16" s="3">
        <v>2006</v>
      </c>
      <c r="H16" s="3" t="s">
        <v>1586</v>
      </c>
      <c r="I16" s="3">
        <v>0</v>
      </c>
      <c r="J16" s="62"/>
      <c r="K16" s="65"/>
      <c r="L16" s="3" t="s">
        <v>2255</v>
      </c>
    </row>
    <row r="17" spans="1:12" ht="46.5" customHeight="1">
      <c r="A17" s="82" t="s">
        <v>1341</v>
      </c>
      <c r="B17" s="24" t="s">
        <v>1042</v>
      </c>
      <c r="C17" s="3" t="s">
        <v>1043</v>
      </c>
      <c r="D17" s="3" t="s">
        <v>953</v>
      </c>
      <c r="E17" s="3" t="s">
        <v>1044</v>
      </c>
      <c r="F17" s="3" t="s">
        <v>1045</v>
      </c>
      <c r="G17" s="3" t="s">
        <v>207</v>
      </c>
      <c r="H17" s="24" t="s">
        <v>1046</v>
      </c>
      <c r="I17" s="3">
        <v>2000</v>
      </c>
      <c r="J17" s="60">
        <v>7000</v>
      </c>
      <c r="K17" s="63">
        <f>J17*0.95</f>
        <v>6650</v>
      </c>
      <c r="L17" s="3"/>
    </row>
    <row r="18" spans="1:12" ht="48" customHeight="1">
      <c r="A18" s="58"/>
      <c r="B18" s="3" t="s">
        <v>1042</v>
      </c>
      <c r="C18" s="3" t="s">
        <v>1043</v>
      </c>
      <c r="D18" s="3" t="s">
        <v>953</v>
      </c>
      <c r="E18" s="3" t="s">
        <v>1047</v>
      </c>
      <c r="F18" s="3" t="s">
        <v>165</v>
      </c>
      <c r="G18" s="3" t="s">
        <v>1062</v>
      </c>
      <c r="H18" s="24" t="s">
        <v>594</v>
      </c>
      <c r="I18" s="3">
        <v>5000</v>
      </c>
      <c r="J18" s="61"/>
      <c r="K18" s="64"/>
      <c r="L18" s="3"/>
    </row>
    <row r="19" spans="1:12" ht="47.25" customHeight="1">
      <c r="A19" s="59"/>
      <c r="B19" s="3" t="s">
        <v>1042</v>
      </c>
      <c r="C19" s="3" t="s">
        <v>1043</v>
      </c>
      <c r="D19" s="3" t="s">
        <v>953</v>
      </c>
      <c r="E19" s="3" t="s">
        <v>1047</v>
      </c>
      <c r="F19" s="3" t="s">
        <v>555</v>
      </c>
      <c r="G19" s="3"/>
      <c r="H19" s="3" t="s">
        <v>1586</v>
      </c>
      <c r="I19" s="3">
        <v>0</v>
      </c>
      <c r="J19" s="62"/>
      <c r="K19" s="65"/>
      <c r="L19" s="3" t="s">
        <v>2255</v>
      </c>
    </row>
    <row r="20" spans="1:12" ht="84" customHeight="1">
      <c r="A20" s="57" t="s">
        <v>2258</v>
      </c>
      <c r="B20" s="52" t="s">
        <v>2258</v>
      </c>
      <c r="C20" s="53" t="s">
        <v>328</v>
      </c>
      <c r="D20" s="53" t="s">
        <v>552</v>
      </c>
      <c r="E20" s="53" t="s">
        <v>2259</v>
      </c>
      <c r="F20" s="53" t="s">
        <v>2260</v>
      </c>
      <c r="G20" s="53">
        <v>2006.01</v>
      </c>
      <c r="H20" s="52" t="s">
        <v>1587</v>
      </c>
      <c r="I20" s="3">
        <v>0</v>
      </c>
      <c r="J20" s="60">
        <f>SUM(I20:I29)</f>
        <v>17400</v>
      </c>
      <c r="K20" s="63">
        <f>J20*0.95</f>
        <v>16530</v>
      </c>
      <c r="L20" s="3" t="s">
        <v>1760</v>
      </c>
    </row>
    <row r="21" spans="1:12" ht="45.75" customHeight="1">
      <c r="A21" s="58"/>
      <c r="B21" s="3" t="s">
        <v>2261</v>
      </c>
      <c r="C21" s="3" t="s">
        <v>1185</v>
      </c>
      <c r="D21" s="3" t="s">
        <v>953</v>
      </c>
      <c r="E21" s="3" t="s">
        <v>2262</v>
      </c>
      <c r="F21" s="3" t="s">
        <v>2263</v>
      </c>
      <c r="G21" s="3" t="s">
        <v>2264</v>
      </c>
      <c r="H21" s="24" t="s">
        <v>599</v>
      </c>
      <c r="I21" s="3">
        <v>5000</v>
      </c>
      <c r="J21" s="61"/>
      <c r="K21" s="64"/>
      <c r="L21" s="3"/>
    </row>
    <row r="22" spans="1:12" ht="33" customHeight="1">
      <c r="A22" s="58"/>
      <c r="B22" s="3" t="s">
        <v>2261</v>
      </c>
      <c r="C22" s="3" t="s">
        <v>1185</v>
      </c>
      <c r="D22" s="3" t="s">
        <v>953</v>
      </c>
      <c r="E22" s="3" t="s">
        <v>2265</v>
      </c>
      <c r="F22" s="3" t="s">
        <v>2266</v>
      </c>
      <c r="G22" s="3" t="s">
        <v>2267</v>
      </c>
      <c r="H22" s="3" t="s">
        <v>1088</v>
      </c>
      <c r="I22" s="3">
        <v>2000</v>
      </c>
      <c r="J22" s="61"/>
      <c r="K22" s="64"/>
      <c r="L22" s="3"/>
    </row>
    <row r="23" spans="1:12" ht="43.5" customHeight="1">
      <c r="A23" s="58"/>
      <c r="B23" s="3" t="s">
        <v>2261</v>
      </c>
      <c r="C23" s="3" t="s">
        <v>1185</v>
      </c>
      <c r="D23" s="3" t="s">
        <v>953</v>
      </c>
      <c r="E23" s="3" t="s">
        <v>2268</v>
      </c>
      <c r="F23" s="3" t="s">
        <v>165</v>
      </c>
      <c r="G23" s="3" t="s">
        <v>1062</v>
      </c>
      <c r="H23" s="3" t="s">
        <v>1063</v>
      </c>
      <c r="I23" s="3">
        <v>4000</v>
      </c>
      <c r="J23" s="61"/>
      <c r="K23" s="64"/>
      <c r="L23" s="3" t="s">
        <v>982</v>
      </c>
    </row>
    <row r="24" spans="1:12" ht="45" customHeight="1">
      <c r="A24" s="58"/>
      <c r="B24" s="3" t="s">
        <v>2261</v>
      </c>
      <c r="C24" s="3" t="s">
        <v>1185</v>
      </c>
      <c r="D24" s="3" t="s">
        <v>953</v>
      </c>
      <c r="E24" s="3" t="s">
        <v>2269</v>
      </c>
      <c r="F24" s="3" t="s">
        <v>555</v>
      </c>
      <c r="G24" s="3"/>
      <c r="H24" s="3" t="s">
        <v>1586</v>
      </c>
      <c r="I24" s="3">
        <v>0</v>
      </c>
      <c r="J24" s="61"/>
      <c r="K24" s="64"/>
      <c r="L24" s="3" t="s">
        <v>2255</v>
      </c>
    </row>
    <row r="25" spans="1:12" ht="66.75" customHeight="1">
      <c r="A25" s="58"/>
      <c r="B25" s="3" t="s">
        <v>1033</v>
      </c>
      <c r="C25" s="3" t="s">
        <v>340</v>
      </c>
      <c r="D25" s="3" t="s">
        <v>973</v>
      </c>
      <c r="E25" s="3" t="s">
        <v>1034</v>
      </c>
      <c r="F25" s="3" t="s">
        <v>156</v>
      </c>
      <c r="G25" s="3" t="s">
        <v>1871</v>
      </c>
      <c r="H25" s="24" t="s">
        <v>1035</v>
      </c>
      <c r="I25" s="3">
        <v>1000</v>
      </c>
      <c r="J25" s="61"/>
      <c r="K25" s="64"/>
      <c r="L25" s="3"/>
    </row>
    <row r="26" spans="1:12" ht="55.5" customHeight="1">
      <c r="A26" s="58"/>
      <c r="B26" s="3" t="s">
        <v>1036</v>
      </c>
      <c r="C26" s="3" t="s">
        <v>1185</v>
      </c>
      <c r="D26" s="3" t="s">
        <v>953</v>
      </c>
      <c r="E26" s="3" t="s">
        <v>1037</v>
      </c>
      <c r="F26" s="3" t="s">
        <v>165</v>
      </c>
      <c r="G26" s="3" t="s">
        <v>1062</v>
      </c>
      <c r="H26" s="3" t="s">
        <v>1063</v>
      </c>
      <c r="I26" s="3">
        <v>4000</v>
      </c>
      <c r="J26" s="61"/>
      <c r="K26" s="64"/>
      <c r="L26" s="3" t="s">
        <v>982</v>
      </c>
    </row>
    <row r="27" spans="1:12" ht="56.25" customHeight="1">
      <c r="A27" s="58"/>
      <c r="B27" s="3" t="s">
        <v>1036</v>
      </c>
      <c r="C27" s="3" t="s">
        <v>1185</v>
      </c>
      <c r="D27" s="3" t="s">
        <v>953</v>
      </c>
      <c r="E27" s="3" t="s">
        <v>1038</v>
      </c>
      <c r="F27" s="3" t="s">
        <v>555</v>
      </c>
      <c r="G27" s="3"/>
      <c r="H27" s="3" t="s">
        <v>1586</v>
      </c>
      <c r="I27" s="3">
        <v>0</v>
      </c>
      <c r="J27" s="61"/>
      <c r="K27" s="64"/>
      <c r="L27" s="3" t="s">
        <v>2255</v>
      </c>
    </row>
    <row r="28" spans="1:12" ht="36.75" customHeight="1">
      <c r="A28" s="58"/>
      <c r="B28" s="3" t="s">
        <v>1036</v>
      </c>
      <c r="C28" s="3" t="s">
        <v>1185</v>
      </c>
      <c r="D28" s="3" t="s">
        <v>953</v>
      </c>
      <c r="E28" s="3" t="s">
        <v>1846</v>
      </c>
      <c r="F28" s="3" t="s">
        <v>1097</v>
      </c>
      <c r="G28" s="3" t="s">
        <v>1786</v>
      </c>
      <c r="H28" s="24" t="s">
        <v>1039</v>
      </c>
      <c r="I28" s="3">
        <v>400</v>
      </c>
      <c r="J28" s="61"/>
      <c r="K28" s="64"/>
      <c r="L28" s="3" t="s">
        <v>1816</v>
      </c>
    </row>
    <row r="29" spans="1:12" ht="54.75" customHeight="1">
      <c r="A29" s="59"/>
      <c r="B29" s="3" t="s">
        <v>1040</v>
      </c>
      <c r="C29" s="3" t="s">
        <v>1185</v>
      </c>
      <c r="D29" s="3" t="s">
        <v>953</v>
      </c>
      <c r="E29" s="3" t="s">
        <v>1041</v>
      </c>
      <c r="F29" s="3" t="s">
        <v>555</v>
      </c>
      <c r="G29" s="3">
        <v>2006.01</v>
      </c>
      <c r="H29" s="3" t="s">
        <v>1586</v>
      </c>
      <c r="I29" s="3">
        <v>1000</v>
      </c>
      <c r="J29" s="62"/>
      <c r="K29" s="65"/>
      <c r="L29" s="3"/>
    </row>
    <row r="30" spans="1:12" ht="47.25" customHeight="1">
      <c r="A30" s="57" t="s">
        <v>1342</v>
      </c>
      <c r="B30" s="24" t="s">
        <v>1048</v>
      </c>
      <c r="C30" s="3" t="s">
        <v>248</v>
      </c>
      <c r="D30" s="3" t="s">
        <v>973</v>
      </c>
      <c r="E30" s="3" t="s">
        <v>1049</v>
      </c>
      <c r="F30" s="3" t="s">
        <v>1050</v>
      </c>
      <c r="G30" s="3" t="s">
        <v>873</v>
      </c>
      <c r="H30" s="3" t="s">
        <v>1088</v>
      </c>
      <c r="I30" s="3">
        <v>2000</v>
      </c>
      <c r="J30" s="60">
        <f>9400</f>
        <v>9400</v>
      </c>
      <c r="K30" s="63">
        <f>J30*0.95</f>
        <v>8930</v>
      </c>
      <c r="L30" s="3"/>
    </row>
    <row r="31" spans="1:12" ht="64.5" customHeight="1">
      <c r="A31" s="58"/>
      <c r="B31" s="3" t="s">
        <v>1051</v>
      </c>
      <c r="C31" s="3" t="s">
        <v>1185</v>
      </c>
      <c r="D31" s="3" t="s">
        <v>953</v>
      </c>
      <c r="E31" s="3" t="s">
        <v>1724</v>
      </c>
      <c r="F31" s="3" t="s">
        <v>165</v>
      </c>
      <c r="G31" s="3" t="s">
        <v>1062</v>
      </c>
      <c r="H31" s="3" t="s">
        <v>1063</v>
      </c>
      <c r="I31" s="3">
        <v>4000</v>
      </c>
      <c r="J31" s="61"/>
      <c r="K31" s="64"/>
      <c r="L31" s="3" t="s">
        <v>982</v>
      </c>
    </row>
    <row r="32" spans="1:12" ht="62.25" customHeight="1">
      <c r="A32" s="58"/>
      <c r="B32" s="3" t="s">
        <v>1051</v>
      </c>
      <c r="C32" s="3" t="s">
        <v>1185</v>
      </c>
      <c r="D32" s="3" t="s">
        <v>953</v>
      </c>
      <c r="E32" s="3" t="s">
        <v>1725</v>
      </c>
      <c r="F32" s="3" t="s">
        <v>555</v>
      </c>
      <c r="G32" s="3"/>
      <c r="H32" s="3" t="s">
        <v>1586</v>
      </c>
      <c r="I32" s="3">
        <v>0</v>
      </c>
      <c r="J32" s="61"/>
      <c r="K32" s="64"/>
      <c r="L32" s="3" t="s">
        <v>2255</v>
      </c>
    </row>
    <row r="33" spans="1:12" ht="60" customHeight="1">
      <c r="A33" s="58"/>
      <c r="B33" s="3" t="s">
        <v>1051</v>
      </c>
      <c r="C33" s="3" t="s">
        <v>1185</v>
      </c>
      <c r="D33" s="3" t="s">
        <v>953</v>
      </c>
      <c r="E33" s="3" t="s">
        <v>1759</v>
      </c>
      <c r="F33" s="3" t="s">
        <v>1656</v>
      </c>
      <c r="G33" s="3" t="s">
        <v>1657</v>
      </c>
      <c r="H33" s="24" t="s">
        <v>1726</v>
      </c>
      <c r="I33" s="3">
        <v>400</v>
      </c>
      <c r="J33" s="61"/>
      <c r="K33" s="64"/>
      <c r="L33" s="3" t="s">
        <v>1816</v>
      </c>
    </row>
    <row r="34" spans="1:12" ht="97.5" customHeight="1">
      <c r="A34" s="59"/>
      <c r="B34" s="3" t="s">
        <v>1727</v>
      </c>
      <c r="C34" s="3" t="s">
        <v>1185</v>
      </c>
      <c r="D34" s="3" t="s">
        <v>953</v>
      </c>
      <c r="E34" s="3" t="s">
        <v>1847</v>
      </c>
      <c r="F34" s="3" t="s">
        <v>1848</v>
      </c>
      <c r="G34" s="3" t="s">
        <v>1728</v>
      </c>
      <c r="H34" s="24" t="s">
        <v>1729</v>
      </c>
      <c r="I34" s="3">
        <v>3000</v>
      </c>
      <c r="J34" s="62"/>
      <c r="K34" s="65"/>
      <c r="L34" s="3"/>
    </row>
    <row r="35" spans="1:12" ht="33" customHeight="1">
      <c r="A35" s="57" t="s">
        <v>1730</v>
      </c>
      <c r="B35" s="24" t="s">
        <v>1336</v>
      </c>
      <c r="C35" s="3" t="s">
        <v>328</v>
      </c>
      <c r="D35" s="3" t="s">
        <v>552</v>
      </c>
      <c r="E35" s="3" t="s">
        <v>985</v>
      </c>
      <c r="F35" s="3" t="s">
        <v>1537</v>
      </c>
      <c r="G35" s="3" t="s">
        <v>331</v>
      </c>
      <c r="H35" s="24" t="s">
        <v>986</v>
      </c>
      <c r="I35" s="3">
        <v>1000</v>
      </c>
      <c r="J35" s="60">
        <f>5400</f>
        <v>5400</v>
      </c>
      <c r="K35" s="63">
        <f>J35*0.95</f>
        <v>5130</v>
      </c>
      <c r="L35" s="3"/>
    </row>
    <row r="36" spans="1:12" ht="33" customHeight="1">
      <c r="A36" s="58"/>
      <c r="B36" s="3" t="s">
        <v>1730</v>
      </c>
      <c r="C36" s="3" t="s">
        <v>328</v>
      </c>
      <c r="D36" s="3" t="s">
        <v>552</v>
      </c>
      <c r="E36" s="3" t="s">
        <v>987</v>
      </c>
      <c r="F36" s="3" t="s">
        <v>988</v>
      </c>
      <c r="G36" s="3" t="s">
        <v>989</v>
      </c>
      <c r="H36" s="3"/>
      <c r="I36" s="3"/>
      <c r="J36" s="61"/>
      <c r="K36" s="64"/>
      <c r="L36" s="3"/>
    </row>
    <row r="37" spans="1:12" ht="48.75" customHeight="1">
      <c r="A37" s="58"/>
      <c r="B37" s="3" t="s">
        <v>1730</v>
      </c>
      <c r="C37" s="3" t="s">
        <v>328</v>
      </c>
      <c r="D37" s="3" t="s">
        <v>552</v>
      </c>
      <c r="E37" s="3" t="s">
        <v>990</v>
      </c>
      <c r="F37" s="3" t="s">
        <v>165</v>
      </c>
      <c r="G37" s="3" t="s">
        <v>1062</v>
      </c>
      <c r="H37" s="3" t="s">
        <v>1063</v>
      </c>
      <c r="I37" s="3">
        <v>4000</v>
      </c>
      <c r="J37" s="61"/>
      <c r="K37" s="64"/>
      <c r="L37" s="3" t="s">
        <v>982</v>
      </c>
    </row>
    <row r="38" spans="1:12" ht="51" customHeight="1">
      <c r="A38" s="58"/>
      <c r="B38" s="3" t="s">
        <v>1730</v>
      </c>
      <c r="C38" s="3" t="s">
        <v>328</v>
      </c>
      <c r="D38" s="3" t="s">
        <v>552</v>
      </c>
      <c r="E38" s="3" t="s">
        <v>990</v>
      </c>
      <c r="F38" s="3" t="s">
        <v>555</v>
      </c>
      <c r="G38" s="3"/>
      <c r="H38" s="3" t="s">
        <v>1586</v>
      </c>
      <c r="I38" s="3">
        <v>0</v>
      </c>
      <c r="J38" s="61"/>
      <c r="K38" s="64"/>
      <c r="L38" s="3" t="s">
        <v>2255</v>
      </c>
    </row>
    <row r="39" spans="1:12" ht="80.25" customHeight="1">
      <c r="A39" s="59"/>
      <c r="B39" s="3" t="s">
        <v>1730</v>
      </c>
      <c r="C39" s="3" t="s">
        <v>328</v>
      </c>
      <c r="D39" s="3" t="s">
        <v>552</v>
      </c>
      <c r="E39" s="3" t="s">
        <v>1758</v>
      </c>
      <c r="F39" s="3" t="s">
        <v>1098</v>
      </c>
      <c r="G39" s="3" t="s">
        <v>1763</v>
      </c>
      <c r="H39" s="24" t="s">
        <v>991</v>
      </c>
      <c r="I39" s="3">
        <v>400</v>
      </c>
      <c r="J39" s="62"/>
      <c r="K39" s="65"/>
      <c r="L39" s="3" t="s">
        <v>1816</v>
      </c>
    </row>
    <row r="40" spans="1:12" ht="33" customHeight="1">
      <c r="A40" s="57" t="s">
        <v>1343</v>
      </c>
      <c r="B40" s="24" t="s">
        <v>992</v>
      </c>
      <c r="C40" s="3" t="s">
        <v>1191</v>
      </c>
      <c r="D40" s="3" t="s">
        <v>973</v>
      </c>
      <c r="E40" s="3" t="s">
        <v>993</v>
      </c>
      <c r="F40" s="3" t="s">
        <v>1097</v>
      </c>
      <c r="G40" s="3" t="s">
        <v>1736</v>
      </c>
      <c r="H40" s="3" t="s">
        <v>1089</v>
      </c>
      <c r="I40" s="3">
        <v>600</v>
      </c>
      <c r="J40" s="60">
        <v>2600</v>
      </c>
      <c r="K40" s="63">
        <f>J40*0.95</f>
        <v>2470</v>
      </c>
      <c r="L40" s="3"/>
    </row>
    <row r="41" spans="1:12" ht="33" customHeight="1">
      <c r="A41" s="59"/>
      <c r="B41" s="3" t="s">
        <v>994</v>
      </c>
      <c r="C41" s="3" t="s">
        <v>1191</v>
      </c>
      <c r="D41" s="3" t="s">
        <v>973</v>
      </c>
      <c r="E41" s="3" t="s">
        <v>995</v>
      </c>
      <c r="F41" s="3" t="s">
        <v>1093</v>
      </c>
      <c r="G41" s="3" t="s">
        <v>1188</v>
      </c>
      <c r="H41" s="24" t="s">
        <v>1843</v>
      </c>
      <c r="I41" s="3">
        <v>2000</v>
      </c>
      <c r="J41" s="62"/>
      <c r="K41" s="65"/>
      <c r="L41" s="3"/>
    </row>
    <row r="42" spans="1:12" ht="33" customHeight="1">
      <c r="A42" s="57" t="s">
        <v>1344</v>
      </c>
      <c r="B42" s="24" t="s">
        <v>996</v>
      </c>
      <c r="C42" s="3" t="s">
        <v>553</v>
      </c>
      <c r="D42" s="3" t="s">
        <v>953</v>
      </c>
      <c r="E42" s="3" t="s">
        <v>997</v>
      </c>
      <c r="F42" s="3" t="s">
        <v>1097</v>
      </c>
      <c r="G42" s="3" t="s">
        <v>250</v>
      </c>
      <c r="H42" s="24" t="s">
        <v>998</v>
      </c>
      <c r="I42" s="3">
        <v>1000</v>
      </c>
      <c r="J42" s="60">
        <v>1600</v>
      </c>
      <c r="K42" s="63">
        <f>J42*0.95</f>
        <v>1520</v>
      </c>
      <c r="L42" s="3"/>
    </row>
    <row r="43" spans="1:12" ht="33" customHeight="1">
      <c r="A43" s="59"/>
      <c r="B43" s="3" t="s">
        <v>999</v>
      </c>
      <c r="C43" s="3" t="s">
        <v>1000</v>
      </c>
      <c r="D43" s="3" t="s">
        <v>973</v>
      </c>
      <c r="E43" s="3" t="s">
        <v>1001</v>
      </c>
      <c r="F43" s="3" t="s">
        <v>1002</v>
      </c>
      <c r="G43" s="3" t="s">
        <v>1613</v>
      </c>
      <c r="H43" s="3" t="s">
        <v>1089</v>
      </c>
      <c r="I43" s="3">
        <v>600</v>
      </c>
      <c r="J43" s="62"/>
      <c r="K43" s="65"/>
      <c r="L43" s="3"/>
    </row>
    <row r="44" spans="1:12" ht="33" customHeight="1">
      <c r="A44" s="57" t="s">
        <v>1346</v>
      </c>
      <c r="B44" s="24" t="s">
        <v>1009</v>
      </c>
      <c r="C44" s="3" t="s">
        <v>1191</v>
      </c>
      <c r="D44" s="3" t="s">
        <v>973</v>
      </c>
      <c r="E44" s="3" t="s">
        <v>1010</v>
      </c>
      <c r="F44" s="3" t="s">
        <v>1093</v>
      </c>
      <c r="G44" s="3" t="s">
        <v>1781</v>
      </c>
      <c r="H44" s="24" t="s">
        <v>595</v>
      </c>
      <c r="I44" s="3">
        <v>2000</v>
      </c>
      <c r="J44" s="60">
        <v>9600</v>
      </c>
      <c r="K44" s="63">
        <f>J44*0.95</f>
        <v>9120</v>
      </c>
      <c r="L44" s="3"/>
    </row>
    <row r="45" spans="1:12" ht="33" customHeight="1">
      <c r="A45" s="58"/>
      <c r="B45" s="3" t="s">
        <v>1011</v>
      </c>
      <c r="C45" s="3" t="s">
        <v>1012</v>
      </c>
      <c r="D45" s="3" t="s">
        <v>1013</v>
      </c>
      <c r="E45" s="3" t="s">
        <v>1014</v>
      </c>
      <c r="F45" s="3" t="s">
        <v>505</v>
      </c>
      <c r="G45" s="3" t="s">
        <v>1735</v>
      </c>
      <c r="H45" s="3" t="s">
        <v>1088</v>
      </c>
      <c r="I45" s="3">
        <v>2000</v>
      </c>
      <c r="J45" s="61"/>
      <c r="K45" s="64"/>
      <c r="L45" s="3"/>
    </row>
    <row r="46" spans="1:12" ht="33" customHeight="1">
      <c r="A46" s="58"/>
      <c r="B46" s="3" t="s">
        <v>1015</v>
      </c>
      <c r="C46" s="3" t="s">
        <v>1185</v>
      </c>
      <c r="D46" s="3" t="s">
        <v>953</v>
      </c>
      <c r="E46" s="3" t="s">
        <v>1016</v>
      </c>
      <c r="F46" s="3" t="s">
        <v>1097</v>
      </c>
      <c r="G46" s="3" t="s">
        <v>1736</v>
      </c>
      <c r="H46" s="3" t="s">
        <v>1089</v>
      </c>
      <c r="I46" s="3">
        <v>600</v>
      </c>
      <c r="J46" s="61"/>
      <c r="K46" s="64"/>
      <c r="L46" s="3"/>
    </row>
    <row r="47" spans="1:12" ht="66.75" customHeight="1">
      <c r="A47" s="58"/>
      <c r="B47" s="3" t="s">
        <v>1015</v>
      </c>
      <c r="C47" s="3" t="s">
        <v>1185</v>
      </c>
      <c r="D47" s="3" t="s">
        <v>953</v>
      </c>
      <c r="E47" s="3" t="s">
        <v>1017</v>
      </c>
      <c r="F47" s="3" t="s">
        <v>165</v>
      </c>
      <c r="G47" s="3" t="s">
        <v>1062</v>
      </c>
      <c r="H47" s="24" t="s">
        <v>594</v>
      </c>
      <c r="I47" s="3">
        <v>5000</v>
      </c>
      <c r="J47" s="61"/>
      <c r="K47" s="64"/>
      <c r="L47" s="3"/>
    </row>
    <row r="48" spans="1:12" ht="66" customHeight="1">
      <c r="A48" s="59"/>
      <c r="B48" s="3" t="s">
        <v>1015</v>
      </c>
      <c r="C48" s="3" t="s">
        <v>1185</v>
      </c>
      <c r="D48" s="3" t="s">
        <v>953</v>
      </c>
      <c r="E48" s="3" t="s">
        <v>1017</v>
      </c>
      <c r="F48" s="3" t="s">
        <v>555</v>
      </c>
      <c r="G48" s="3"/>
      <c r="H48" s="3" t="s">
        <v>1586</v>
      </c>
      <c r="I48" s="3">
        <v>0</v>
      </c>
      <c r="J48" s="62"/>
      <c r="K48" s="65"/>
      <c r="L48" s="3" t="s">
        <v>2255</v>
      </c>
    </row>
    <row r="49" spans="1:12" ht="42" customHeight="1">
      <c r="A49" s="38" t="s">
        <v>1347</v>
      </c>
      <c r="B49" s="24" t="s">
        <v>1018</v>
      </c>
      <c r="C49" s="3" t="s">
        <v>553</v>
      </c>
      <c r="D49" s="3" t="s">
        <v>953</v>
      </c>
      <c r="E49" s="3" t="s">
        <v>1019</v>
      </c>
      <c r="F49" s="3" t="s">
        <v>1081</v>
      </c>
      <c r="G49" s="3" t="s">
        <v>1180</v>
      </c>
      <c r="H49" s="3" t="s">
        <v>1088</v>
      </c>
      <c r="I49" s="3">
        <v>2000</v>
      </c>
      <c r="J49" s="3">
        <v>2000</v>
      </c>
      <c r="K49" s="13">
        <f>J49*0.95</f>
        <v>1900</v>
      </c>
      <c r="L49" s="3"/>
    </row>
    <row r="50" spans="1:12" ht="33" customHeight="1">
      <c r="A50" s="57" t="s">
        <v>1348</v>
      </c>
      <c r="B50" s="24" t="s">
        <v>1020</v>
      </c>
      <c r="C50" s="3" t="s">
        <v>553</v>
      </c>
      <c r="D50" s="3" t="s">
        <v>953</v>
      </c>
      <c r="E50" s="3" t="s">
        <v>1021</v>
      </c>
      <c r="F50" s="3" t="s">
        <v>1093</v>
      </c>
      <c r="G50" s="3" t="s">
        <v>1958</v>
      </c>
      <c r="H50" s="3" t="s">
        <v>1088</v>
      </c>
      <c r="I50" s="3">
        <v>2000</v>
      </c>
      <c r="J50" s="60">
        <v>2000</v>
      </c>
      <c r="K50" s="63">
        <v>1900</v>
      </c>
      <c r="L50" s="3"/>
    </row>
    <row r="51" spans="1:12" ht="33" customHeight="1">
      <c r="A51" s="59"/>
      <c r="B51" s="3" t="s">
        <v>1020</v>
      </c>
      <c r="C51" s="3" t="s">
        <v>553</v>
      </c>
      <c r="D51" s="3" t="s">
        <v>953</v>
      </c>
      <c r="E51" s="3" t="s">
        <v>1022</v>
      </c>
      <c r="F51" s="3" t="s">
        <v>704</v>
      </c>
      <c r="G51" s="3">
        <v>2006</v>
      </c>
      <c r="H51" s="3"/>
      <c r="I51" s="3"/>
      <c r="J51" s="62"/>
      <c r="K51" s="65"/>
      <c r="L51" s="3"/>
    </row>
    <row r="52" spans="1:12" ht="33" customHeight="1">
      <c r="A52" s="57" t="s">
        <v>1349</v>
      </c>
      <c r="B52" s="24" t="s">
        <v>705</v>
      </c>
      <c r="C52" s="24" t="s">
        <v>706</v>
      </c>
      <c r="D52" s="24" t="s">
        <v>707</v>
      </c>
      <c r="E52" s="3" t="s">
        <v>708</v>
      </c>
      <c r="F52" s="3" t="s">
        <v>1081</v>
      </c>
      <c r="G52" s="3" t="s">
        <v>520</v>
      </c>
      <c r="H52" s="3" t="s">
        <v>1826</v>
      </c>
      <c r="I52" s="3">
        <v>0</v>
      </c>
      <c r="J52" s="60">
        <v>4000</v>
      </c>
      <c r="K52" s="63">
        <f>J52*0.95</f>
        <v>3800</v>
      </c>
      <c r="L52" s="3" t="s">
        <v>587</v>
      </c>
    </row>
    <row r="53" spans="1:12" ht="40.5" customHeight="1">
      <c r="A53" s="58"/>
      <c r="B53" s="3" t="s">
        <v>709</v>
      </c>
      <c r="C53" s="3" t="s">
        <v>913</v>
      </c>
      <c r="D53" s="3" t="s">
        <v>953</v>
      </c>
      <c r="E53" s="3" t="s">
        <v>710</v>
      </c>
      <c r="F53" s="3" t="s">
        <v>165</v>
      </c>
      <c r="G53" s="3" t="s">
        <v>1062</v>
      </c>
      <c r="H53" s="3" t="s">
        <v>1063</v>
      </c>
      <c r="I53" s="3">
        <v>4000</v>
      </c>
      <c r="J53" s="61"/>
      <c r="K53" s="64"/>
      <c r="L53" s="3" t="s">
        <v>982</v>
      </c>
    </row>
    <row r="54" spans="1:12" ht="33" customHeight="1">
      <c r="A54" s="59"/>
      <c r="B54" s="3" t="s">
        <v>709</v>
      </c>
      <c r="C54" s="3" t="s">
        <v>913</v>
      </c>
      <c r="D54" s="3" t="s">
        <v>953</v>
      </c>
      <c r="E54" s="3" t="s">
        <v>711</v>
      </c>
      <c r="F54" s="3" t="s">
        <v>555</v>
      </c>
      <c r="G54" s="3"/>
      <c r="H54" s="3" t="s">
        <v>1586</v>
      </c>
      <c r="I54" s="3">
        <v>0</v>
      </c>
      <c r="J54" s="62"/>
      <c r="K54" s="65"/>
      <c r="L54" s="3" t="s">
        <v>2255</v>
      </c>
    </row>
    <row r="55" spans="1:12" ht="73.5" customHeight="1">
      <c r="A55" s="57" t="s">
        <v>712</v>
      </c>
      <c r="B55" s="24" t="s">
        <v>490</v>
      </c>
      <c r="C55" s="3" t="s">
        <v>329</v>
      </c>
      <c r="D55" s="3" t="s">
        <v>552</v>
      </c>
      <c r="E55" s="3" t="s">
        <v>713</v>
      </c>
      <c r="F55" s="3" t="s">
        <v>714</v>
      </c>
      <c r="G55" s="3" t="s">
        <v>493</v>
      </c>
      <c r="H55" s="24" t="s">
        <v>600</v>
      </c>
      <c r="I55" s="3">
        <v>5000</v>
      </c>
      <c r="J55" s="60">
        <v>5000</v>
      </c>
      <c r="K55" s="63">
        <f>J55*0.95</f>
        <v>4750</v>
      </c>
      <c r="L55" s="3"/>
    </row>
    <row r="56" spans="1:12" ht="58.5" customHeight="1">
      <c r="A56" s="59"/>
      <c r="B56" s="3" t="s">
        <v>712</v>
      </c>
      <c r="C56" s="3" t="s">
        <v>329</v>
      </c>
      <c r="D56" s="3" t="s">
        <v>552</v>
      </c>
      <c r="E56" s="3" t="s">
        <v>715</v>
      </c>
      <c r="F56" s="3" t="s">
        <v>716</v>
      </c>
      <c r="G56" s="3">
        <v>2006</v>
      </c>
      <c r="H56" s="3"/>
      <c r="I56" s="3"/>
      <c r="J56" s="62"/>
      <c r="K56" s="65"/>
      <c r="L56" s="3"/>
    </row>
    <row r="57" spans="1:12" ht="43.5" customHeight="1">
      <c r="A57" s="38" t="s">
        <v>1350</v>
      </c>
      <c r="B57" s="24" t="s">
        <v>717</v>
      </c>
      <c r="C57" s="3" t="s">
        <v>913</v>
      </c>
      <c r="D57" s="3" t="s">
        <v>718</v>
      </c>
      <c r="E57" s="3" t="s">
        <v>719</v>
      </c>
      <c r="F57" s="24" t="s">
        <v>386</v>
      </c>
      <c r="G57" s="3" t="s">
        <v>148</v>
      </c>
      <c r="H57" s="3"/>
      <c r="I57" s="3"/>
      <c r="J57" s="3"/>
      <c r="K57" s="13"/>
      <c r="L57" s="3"/>
    </row>
    <row r="58" spans="1:12" ht="74.25" customHeight="1">
      <c r="A58" s="57" t="s">
        <v>720</v>
      </c>
      <c r="B58" s="24" t="s">
        <v>1337</v>
      </c>
      <c r="C58" s="3" t="s">
        <v>1960</v>
      </c>
      <c r="D58" s="3" t="s">
        <v>552</v>
      </c>
      <c r="E58" s="3" t="s">
        <v>721</v>
      </c>
      <c r="F58" s="3" t="s">
        <v>722</v>
      </c>
      <c r="G58" s="3" t="s">
        <v>886</v>
      </c>
      <c r="H58" s="24" t="s">
        <v>596</v>
      </c>
      <c r="I58" s="3">
        <v>5000</v>
      </c>
      <c r="J58" s="60">
        <v>6000</v>
      </c>
      <c r="K58" s="63">
        <f>J58*0.95</f>
        <v>5700</v>
      </c>
      <c r="L58" s="3"/>
    </row>
    <row r="59" spans="1:12" ht="58.5" customHeight="1">
      <c r="A59" s="59"/>
      <c r="B59" s="3" t="s">
        <v>720</v>
      </c>
      <c r="C59" s="3" t="s">
        <v>1960</v>
      </c>
      <c r="D59" s="3" t="s">
        <v>552</v>
      </c>
      <c r="E59" s="3" t="s">
        <v>723</v>
      </c>
      <c r="F59" s="3" t="s">
        <v>724</v>
      </c>
      <c r="G59" s="3" t="s">
        <v>1538</v>
      </c>
      <c r="H59" s="24" t="s">
        <v>725</v>
      </c>
      <c r="I59" s="3">
        <v>1000</v>
      </c>
      <c r="J59" s="62"/>
      <c r="K59" s="65"/>
      <c r="L59" s="3"/>
    </row>
    <row r="60" spans="1:12" ht="33" customHeight="1">
      <c r="A60" s="57" t="s">
        <v>1345</v>
      </c>
      <c r="B60" s="24" t="s">
        <v>1003</v>
      </c>
      <c r="C60" s="3" t="s">
        <v>1004</v>
      </c>
      <c r="D60" s="3" t="s">
        <v>1005</v>
      </c>
      <c r="E60" s="3" t="s">
        <v>1006</v>
      </c>
      <c r="F60" s="3" t="s">
        <v>1081</v>
      </c>
      <c r="G60" s="3" t="s">
        <v>520</v>
      </c>
      <c r="H60" s="3" t="s">
        <v>1826</v>
      </c>
      <c r="I60" s="3">
        <v>0</v>
      </c>
      <c r="J60" s="60">
        <v>2000</v>
      </c>
      <c r="K60" s="63">
        <f>J60*0.95</f>
        <v>1900</v>
      </c>
      <c r="L60" s="3" t="s">
        <v>587</v>
      </c>
    </row>
    <row r="61" spans="1:12" ht="33" customHeight="1">
      <c r="A61" s="59"/>
      <c r="B61" s="24" t="s">
        <v>1003</v>
      </c>
      <c r="C61" s="3" t="s">
        <v>147</v>
      </c>
      <c r="D61" s="3" t="s">
        <v>973</v>
      </c>
      <c r="E61" s="3" t="s">
        <v>1007</v>
      </c>
      <c r="F61" s="3" t="s">
        <v>1081</v>
      </c>
      <c r="G61" s="3" t="s">
        <v>1782</v>
      </c>
      <c r="H61" s="24" t="s">
        <v>1008</v>
      </c>
      <c r="I61" s="3">
        <v>2000</v>
      </c>
      <c r="J61" s="62"/>
      <c r="K61" s="65"/>
      <c r="L61" s="3"/>
    </row>
    <row r="62" spans="1:12" ht="33" customHeight="1">
      <c r="A62" s="57" t="s">
        <v>1351</v>
      </c>
      <c r="B62" s="24" t="s">
        <v>726</v>
      </c>
      <c r="C62" s="3" t="s">
        <v>205</v>
      </c>
      <c r="D62" s="3" t="s">
        <v>727</v>
      </c>
      <c r="E62" s="3" t="s">
        <v>1543</v>
      </c>
      <c r="F62" s="3" t="s">
        <v>1544</v>
      </c>
      <c r="G62" s="3" t="s">
        <v>1538</v>
      </c>
      <c r="H62" s="17" t="s">
        <v>1545</v>
      </c>
      <c r="I62" s="3"/>
      <c r="J62" s="60"/>
      <c r="K62" s="63"/>
      <c r="L62" s="3" t="s">
        <v>980</v>
      </c>
    </row>
    <row r="63" spans="1:12" ht="33" customHeight="1">
      <c r="A63" s="58"/>
      <c r="B63" s="3" t="s">
        <v>1546</v>
      </c>
      <c r="C63" s="3" t="s">
        <v>1185</v>
      </c>
      <c r="D63" s="3" t="s">
        <v>1547</v>
      </c>
      <c r="E63" s="3" t="s">
        <v>1548</v>
      </c>
      <c r="F63" s="3" t="s">
        <v>1549</v>
      </c>
      <c r="G63" s="3" t="s">
        <v>1224</v>
      </c>
      <c r="H63" s="17" t="s">
        <v>1089</v>
      </c>
      <c r="I63" s="3"/>
      <c r="J63" s="61"/>
      <c r="K63" s="64"/>
      <c r="L63" s="3" t="s">
        <v>980</v>
      </c>
    </row>
    <row r="64" spans="1:12" ht="33" customHeight="1">
      <c r="A64" s="58"/>
      <c r="B64" s="3" t="s">
        <v>1546</v>
      </c>
      <c r="C64" s="3" t="s">
        <v>1185</v>
      </c>
      <c r="D64" s="3" t="s">
        <v>1547</v>
      </c>
      <c r="E64" s="3" t="s">
        <v>1550</v>
      </c>
      <c r="F64" s="3" t="s">
        <v>1551</v>
      </c>
      <c r="G64" s="3" t="s">
        <v>1552</v>
      </c>
      <c r="H64" s="17" t="s">
        <v>1088</v>
      </c>
      <c r="I64" s="3"/>
      <c r="J64" s="61"/>
      <c r="K64" s="64"/>
      <c r="L64" s="3" t="s">
        <v>980</v>
      </c>
    </row>
    <row r="65" spans="1:12" ht="33" customHeight="1">
      <c r="A65" s="59"/>
      <c r="B65" s="3" t="s">
        <v>1546</v>
      </c>
      <c r="C65" s="3" t="s">
        <v>1185</v>
      </c>
      <c r="D65" s="3" t="s">
        <v>1547</v>
      </c>
      <c r="E65" s="3" t="s">
        <v>1553</v>
      </c>
      <c r="F65" s="3" t="s">
        <v>1554</v>
      </c>
      <c r="G65" s="3" t="s">
        <v>1555</v>
      </c>
      <c r="H65" s="17" t="s">
        <v>1089</v>
      </c>
      <c r="I65" s="3"/>
      <c r="J65" s="62"/>
      <c r="K65" s="65"/>
      <c r="L65" s="3" t="s">
        <v>980</v>
      </c>
    </row>
    <row r="66" spans="1:12" ht="33" customHeight="1">
      <c r="A66" s="38" t="s">
        <v>1352</v>
      </c>
      <c r="B66" s="24" t="s">
        <v>1556</v>
      </c>
      <c r="C66" s="3" t="s">
        <v>1557</v>
      </c>
      <c r="D66" s="3" t="s">
        <v>1558</v>
      </c>
      <c r="E66" s="3" t="s">
        <v>1559</v>
      </c>
      <c r="F66" s="3" t="s">
        <v>1544</v>
      </c>
      <c r="G66" s="3" t="s">
        <v>1538</v>
      </c>
      <c r="H66" s="24" t="s">
        <v>1560</v>
      </c>
      <c r="I66" s="3">
        <v>1000</v>
      </c>
      <c r="J66" s="3">
        <v>1000</v>
      </c>
      <c r="K66" s="13">
        <f>J66*0.95</f>
        <v>950</v>
      </c>
      <c r="L66" s="3">
        <v>13851798992</v>
      </c>
    </row>
    <row r="67" spans="9:11" ht="33" customHeight="1">
      <c r="I67" s="14">
        <f>SUM(I3:I66)</f>
        <v>94200</v>
      </c>
      <c r="J67" s="14">
        <f>SUM(J3:J66)</f>
        <v>94200</v>
      </c>
      <c r="K67" s="14">
        <f>SUM(K3:K66)</f>
        <v>89490</v>
      </c>
    </row>
    <row r="68" ht="33" customHeight="1">
      <c r="I68" s="1">
        <f>I67*0.95</f>
        <v>89490</v>
      </c>
    </row>
  </sheetData>
  <mergeCells count="46">
    <mergeCell ref="A3:A13"/>
    <mergeCell ref="A15:A16"/>
    <mergeCell ref="A20:A29"/>
    <mergeCell ref="A1:L1"/>
    <mergeCell ref="A17:A19"/>
    <mergeCell ref="A30:A34"/>
    <mergeCell ref="A35:A39"/>
    <mergeCell ref="A40:A41"/>
    <mergeCell ref="A42:A43"/>
    <mergeCell ref="A60:A61"/>
    <mergeCell ref="A44:A48"/>
    <mergeCell ref="A50:A51"/>
    <mergeCell ref="A52:A54"/>
    <mergeCell ref="A55:A56"/>
    <mergeCell ref="A58:A59"/>
    <mergeCell ref="A62:A65"/>
    <mergeCell ref="J3:J13"/>
    <mergeCell ref="K3:K13"/>
    <mergeCell ref="J15:J16"/>
    <mergeCell ref="K15:K16"/>
    <mergeCell ref="J20:J29"/>
    <mergeCell ref="K20:K29"/>
    <mergeCell ref="J17:J19"/>
    <mergeCell ref="K17:K19"/>
    <mergeCell ref="J30:J34"/>
    <mergeCell ref="K30:K34"/>
    <mergeCell ref="J35:J39"/>
    <mergeCell ref="K35:K39"/>
    <mergeCell ref="J44:J48"/>
    <mergeCell ref="K44:K48"/>
    <mergeCell ref="J40:J41"/>
    <mergeCell ref="K40:K41"/>
    <mergeCell ref="J42:J43"/>
    <mergeCell ref="K42:K43"/>
    <mergeCell ref="J50:J51"/>
    <mergeCell ref="K50:K51"/>
    <mergeCell ref="J52:J54"/>
    <mergeCell ref="K52:K54"/>
    <mergeCell ref="J62:J65"/>
    <mergeCell ref="K62:K65"/>
    <mergeCell ref="J55:J56"/>
    <mergeCell ref="K55:K56"/>
    <mergeCell ref="J58:J59"/>
    <mergeCell ref="K58:K59"/>
    <mergeCell ref="J60:J61"/>
    <mergeCell ref="K60:K61"/>
  </mergeCells>
  <printOptions/>
  <pageMargins left="0.16" right="0.16" top="0.33" bottom="0.19" header="0.27" footer="0.28"/>
  <pageSetup horizontalDpi="600" verticalDpi="600" orientation="portrait" paperSize="9" r:id="rId1"/>
  <rowBreaks count="5" manualBreakCount="5">
    <brk id="16" max="255" man="1"/>
    <brk id="29" max="255" man="1"/>
    <brk id="39" max="11" man="1"/>
    <brk id="56" max="11" man="1"/>
    <brk id="61" max="255" man="1"/>
  </rowBreaks>
</worksheet>
</file>

<file path=xl/worksheets/sheet4.xml><?xml version="1.0" encoding="utf-8"?>
<worksheet xmlns="http://schemas.openxmlformats.org/spreadsheetml/2006/main" xmlns:r="http://schemas.openxmlformats.org/officeDocument/2006/relationships">
  <dimension ref="A1:L16"/>
  <sheetViews>
    <sheetView view="pageBreakPreview" zoomScaleSheetLayoutView="100" workbookViewId="0" topLeftCell="A1">
      <selection activeCell="J10" sqref="J10:J13"/>
    </sheetView>
  </sheetViews>
  <sheetFormatPr defaultColWidth="9.00390625" defaultRowHeight="14.25"/>
  <cols>
    <col min="1" max="1" width="3.875" style="1" customWidth="1"/>
    <col min="2" max="2" width="6.00390625" style="1" customWidth="1"/>
    <col min="3" max="4" width="5.50390625" style="1" customWidth="1"/>
    <col min="5" max="5" width="16.50390625" style="1" customWidth="1"/>
    <col min="6" max="6" width="10.875" style="1" customWidth="1"/>
    <col min="7" max="7" width="6.625" style="1" customWidth="1"/>
    <col min="8" max="8" width="12.125" style="1" customWidth="1"/>
    <col min="9" max="9" width="5.25390625" style="1" customWidth="1"/>
    <col min="10" max="10" width="5.50390625" style="1" customWidth="1"/>
    <col min="11" max="11" width="5.625" style="1" customWidth="1"/>
    <col min="12" max="12" width="5.125" style="1" customWidth="1"/>
    <col min="13" max="16384" width="5.50390625" style="1" customWidth="1"/>
  </cols>
  <sheetData>
    <row r="1" spans="1:12" ht="30" customHeight="1">
      <c r="A1" s="69" t="s">
        <v>1949</v>
      </c>
      <c r="B1" s="69"/>
      <c r="C1" s="69"/>
      <c r="D1" s="69"/>
      <c r="E1" s="69"/>
      <c r="F1" s="69"/>
      <c r="G1" s="69"/>
      <c r="H1" s="69"/>
      <c r="I1" s="69"/>
      <c r="J1" s="69"/>
      <c r="K1" s="69"/>
      <c r="L1" s="69"/>
    </row>
    <row r="2" spans="1:12" ht="56.25">
      <c r="A2" s="13" t="s">
        <v>1072</v>
      </c>
      <c r="B2" s="13" t="s">
        <v>1073</v>
      </c>
      <c r="C2" s="13" t="s">
        <v>1074</v>
      </c>
      <c r="D2" s="13" t="s">
        <v>1075</v>
      </c>
      <c r="E2" s="13" t="s">
        <v>1076</v>
      </c>
      <c r="F2" s="13" t="s">
        <v>1077</v>
      </c>
      <c r="G2" s="13" t="s">
        <v>1078</v>
      </c>
      <c r="H2" s="13" t="s">
        <v>1807</v>
      </c>
      <c r="I2" s="37" t="s">
        <v>1312</v>
      </c>
      <c r="J2" s="37" t="s">
        <v>47</v>
      </c>
      <c r="K2" s="37" t="s">
        <v>1313</v>
      </c>
      <c r="L2" s="37" t="s">
        <v>404</v>
      </c>
    </row>
    <row r="3" spans="1:12" ht="40.5">
      <c r="A3" s="38" t="s">
        <v>1877</v>
      </c>
      <c r="B3" s="24" t="s">
        <v>860</v>
      </c>
      <c r="C3" s="3" t="s">
        <v>153</v>
      </c>
      <c r="D3" s="3" t="s">
        <v>1357</v>
      </c>
      <c r="E3" s="3" t="s">
        <v>151</v>
      </c>
      <c r="F3" s="3" t="s">
        <v>152</v>
      </c>
      <c r="G3" s="3" t="s">
        <v>1585</v>
      </c>
      <c r="H3" s="3"/>
      <c r="I3" s="3"/>
      <c r="J3" s="3"/>
      <c r="K3" s="13"/>
      <c r="L3" s="3"/>
    </row>
    <row r="4" spans="1:12" ht="45">
      <c r="A4" s="38" t="s">
        <v>1878</v>
      </c>
      <c r="B4" s="24" t="s">
        <v>858</v>
      </c>
      <c r="C4" s="3" t="s">
        <v>154</v>
      </c>
      <c r="D4" s="3" t="s">
        <v>155</v>
      </c>
      <c r="E4" s="3" t="s">
        <v>859</v>
      </c>
      <c r="F4" s="3" t="s">
        <v>1093</v>
      </c>
      <c r="G4" s="3" t="s">
        <v>1781</v>
      </c>
      <c r="H4" s="24" t="s">
        <v>598</v>
      </c>
      <c r="I4" s="3">
        <v>2000</v>
      </c>
      <c r="J4" s="3">
        <v>2000</v>
      </c>
      <c r="K4" s="13">
        <f>J4*0.95</f>
        <v>1900</v>
      </c>
      <c r="L4" s="3"/>
    </row>
    <row r="5" spans="1:12" ht="87" customHeight="1">
      <c r="A5" s="82" t="s">
        <v>1879</v>
      </c>
      <c r="B5" s="24" t="s">
        <v>1356</v>
      </c>
      <c r="C5" s="3" t="s">
        <v>1744</v>
      </c>
      <c r="D5" s="3" t="s">
        <v>1357</v>
      </c>
      <c r="E5" s="3" t="s">
        <v>1745</v>
      </c>
      <c r="F5" s="3" t="s">
        <v>1783</v>
      </c>
      <c r="G5" s="3" t="s">
        <v>1358</v>
      </c>
      <c r="H5" s="24" t="s">
        <v>593</v>
      </c>
      <c r="I5" s="3">
        <v>5000</v>
      </c>
      <c r="J5" s="60">
        <v>9000</v>
      </c>
      <c r="K5" s="63">
        <f>J5*0.95</f>
        <v>8550</v>
      </c>
      <c r="L5" s="3"/>
    </row>
    <row r="6" spans="1:12" ht="50.25" customHeight="1">
      <c r="A6" s="58"/>
      <c r="B6" s="3" t="s">
        <v>1356</v>
      </c>
      <c r="C6" s="3" t="s">
        <v>1744</v>
      </c>
      <c r="D6" s="3" t="s">
        <v>1357</v>
      </c>
      <c r="E6" s="3" t="s">
        <v>1061</v>
      </c>
      <c r="F6" s="24" t="s">
        <v>165</v>
      </c>
      <c r="G6" s="3" t="s">
        <v>1062</v>
      </c>
      <c r="H6" s="3" t="s">
        <v>1063</v>
      </c>
      <c r="I6" s="17">
        <v>4000</v>
      </c>
      <c r="J6" s="61"/>
      <c r="K6" s="64"/>
      <c r="L6" s="3" t="s">
        <v>982</v>
      </c>
    </row>
    <row r="7" spans="1:12" ht="49.5" customHeight="1">
      <c r="A7" s="59"/>
      <c r="B7" s="3" t="s">
        <v>1356</v>
      </c>
      <c r="C7" s="3" t="s">
        <v>1744</v>
      </c>
      <c r="D7" s="3" t="s">
        <v>1357</v>
      </c>
      <c r="E7" s="3" t="s">
        <v>1604</v>
      </c>
      <c r="F7" s="3" t="s">
        <v>555</v>
      </c>
      <c r="G7" s="3"/>
      <c r="H7" s="3" t="s">
        <v>1586</v>
      </c>
      <c r="I7" s="17">
        <v>0</v>
      </c>
      <c r="J7" s="62"/>
      <c r="K7" s="65"/>
      <c r="L7" s="3" t="s">
        <v>2255</v>
      </c>
    </row>
    <row r="8" spans="1:12" ht="33.75">
      <c r="A8" s="38" t="s">
        <v>1880</v>
      </c>
      <c r="B8" s="24" t="s">
        <v>1359</v>
      </c>
      <c r="C8" s="3" t="s">
        <v>1360</v>
      </c>
      <c r="D8" s="3" t="s">
        <v>1361</v>
      </c>
      <c r="E8" s="3" t="s">
        <v>1362</v>
      </c>
      <c r="F8" s="3" t="s">
        <v>1024</v>
      </c>
      <c r="G8" s="3" t="s">
        <v>1988</v>
      </c>
      <c r="H8" s="3" t="s">
        <v>1089</v>
      </c>
      <c r="I8" s="3">
        <v>600</v>
      </c>
      <c r="J8" s="3">
        <v>600</v>
      </c>
      <c r="K8" s="13">
        <f>J8*0.95</f>
        <v>570</v>
      </c>
      <c r="L8" s="3"/>
    </row>
    <row r="9" spans="1:12" ht="33.75">
      <c r="A9" s="38" t="s">
        <v>1881</v>
      </c>
      <c r="B9" s="24" t="s">
        <v>1363</v>
      </c>
      <c r="C9" s="3" t="s">
        <v>1746</v>
      </c>
      <c r="D9" s="3" t="s">
        <v>1747</v>
      </c>
      <c r="E9" s="3" t="s">
        <v>1748</v>
      </c>
      <c r="F9" s="3" t="s">
        <v>1749</v>
      </c>
      <c r="G9" s="3" t="s">
        <v>218</v>
      </c>
      <c r="H9" s="3" t="s">
        <v>1088</v>
      </c>
      <c r="I9" s="3">
        <v>2000</v>
      </c>
      <c r="J9" s="3">
        <v>2000</v>
      </c>
      <c r="K9" s="13">
        <f>J9*0.95</f>
        <v>1900</v>
      </c>
      <c r="L9" s="3"/>
    </row>
    <row r="10" spans="1:12" ht="93" customHeight="1">
      <c r="A10" s="57" t="s">
        <v>1882</v>
      </c>
      <c r="B10" s="24" t="s">
        <v>1750</v>
      </c>
      <c r="C10" s="3" t="s">
        <v>1360</v>
      </c>
      <c r="D10" s="3" t="s">
        <v>1765</v>
      </c>
      <c r="E10" s="3" t="s">
        <v>1766</v>
      </c>
      <c r="F10" s="3" t="s">
        <v>1767</v>
      </c>
      <c r="G10" s="3" t="s">
        <v>548</v>
      </c>
      <c r="H10" s="3"/>
      <c r="I10" s="3"/>
      <c r="J10" s="60">
        <v>3000</v>
      </c>
      <c r="K10" s="63">
        <f>J10*0.95</f>
        <v>2850</v>
      </c>
      <c r="L10" s="3"/>
    </row>
    <row r="11" spans="1:12" ht="22.5">
      <c r="A11" s="58"/>
      <c r="B11" s="3" t="s">
        <v>1751</v>
      </c>
      <c r="C11" s="3" t="s">
        <v>1752</v>
      </c>
      <c r="D11" s="3" t="s">
        <v>1364</v>
      </c>
      <c r="E11" s="3" t="s">
        <v>1753</v>
      </c>
      <c r="F11" s="3" t="s">
        <v>1058</v>
      </c>
      <c r="G11" s="3" t="s">
        <v>1782</v>
      </c>
      <c r="H11" s="24" t="s">
        <v>1561</v>
      </c>
      <c r="I11" s="3">
        <v>1000</v>
      </c>
      <c r="J11" s="61"/>
      <c r="K11" s="64"/>
      <c r="L11" s="3"/>
    </row>
    <row r="12" spans="1:12" ht="60" customHeight="1">
      <c r="A12" s="58"/>
      <c r="B12" s="3" t="s">
        <v>1750</v>
      </c>
      <c r="C12" s="3" t="s">
        <v>1360</v>
      </c>
      <c r="D12" s="3" t="s">
        <v>1765</v>
      </c>
      <c r="E12" s="3" t="s">
        <v>1764</v>
      </c>
      <c r="F12" s="3" t="s">
        <v>156</v>
      </c>
      <c r="G12" s="3" t="s">
        <v>1871</v>
      </c>
      <c r="H12" s="24" t="s">
        <v>1562</v>
      </c>
      <c r="I12" s="3">
        <v>1000</v>
      </c>
      <c r="J12" s="61"/>
      <c r="K12" s="64"/>
      <c r="L12" s="3"/>
    </row>
    <row r="13" spans="1:12" ht="33.75">
      <c r="A13" s="59"/>
      <c r="B13" s="3" t="s">
        <v>1750</v>
      </c>
      <c r="C13" s="3" t="s">
        <v>1360</v>
      </c>
      <c r="D13" s="3" t="s">
        <v>1765</v>
      </c>
      <c r="E13" s="3" t="s">
        <v>1754</v>
      </c>
      <c r="F13" s="3" t="s">
        <v>1058</v>
      </c>
      <c r="G13" s="3" t="s">
        <v>1180</v>
      </c>
      <c r="H13" s="24" t="s">
        <v>1563</v>
      </c>
      <c r="I13" s="3">
        <v>1000</v>
      </c>
      <c r="J13" s="62"/>
      <c r="K13" s="65"/>
      <c r="L13" s="3"/>
    </row>
    <row r="14" spans="1:12" ht="40.5">
      <c r="A14" s="38" t="s">
        <v>1883</v>
      </c>
      <c r="B14" s="24" t="s">
        <v>1755</v>
      </c>
      <c r="C14" s="3" t="s">
        <v>1752</v>
      </c>
      <c r="D14" s="3" t="s">
        <v>549</v>
      </c>
      <c r="E14" s="3" t="s">
        <v>1756</v>
      </c>
      <c r="F14" s="3" t="s">
        <v>1757</v>
      </c>
      <c r="G14" s="3" t="s">
        <v>550</v>
      </c>
      <c r="H14" s="3" t="s">
        <v>1090</v>
      </c>
      <c r="I14" s="3">
        <v>300</v>
      </c>
      <c r="J14" s="3">
        <v>300</v>
      </c>
      <c r="K14" s="13">
        <f>J14*0.95</f>
        <v>285</v>
      </c>
      <c r="L14" s="3"/>
    </row>
    <row r="15" spans="9:11" ht="11.25">
      <c r="I15" s="14">
        <f>SUM(I3:I14)</f>
        <v>16900</v>
      </c>
      <c r="J15" s="14">
        <f>SUM(J3:J14)</f>
        <v>16900</v>
      </c>
      <c r="K15" s="14">
        <f>SUM(K3:K14)</f>
        <v>16055</v>
      </c>
    </row>
    <row r="16" ht="11.25">
      <c r="I16" s="1">
        <f>I15*0.95</f>
        <v>16055</v>
      </c>
    </row>
  </sheetData>
  <mergeCells count="7">
    <mergeCell ref="A5:A7"/>
    <mergeCell ref="A10:A13"/>
    <mergeCell ref="A1:L1"/>
    <mergeCell ref="J5:J7"/>
    <mergeCell ref="K5:K7"/>
    <mergeCell ref="J10:J13"/>
    <mergeCell ref="K10:K13"/>
  </mergeCells>
  <printOptions/>
  <pageMargins left="0.4" right="0.36" top="0.33" bottom="0.19" header="0.27"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72"/>
  <sheetViews>
    <sheetView tabSelected="1" view="pageBreakPreview" zoomScaleSheetLayoutView="100" workbookViewId="0" topLeftCell="A64">
      <selection activeCell="H71" sqref="B71:H71"/>
    </sheetView>
  </sheetViews>
  <sheetFormatPr defaultColWidth="9.00390625" defaultRowHeight="14.25"/>
  <cols>
    <col min="1" max="1" width="3.375" style="39" customWidth="1"/>
    <col min="2" max="2" width="6.125" style="1" customWidth="1"/>
    <col min="3" max="3" width="5.50390625" style="1" customWidth="1"/>
    <col min="4" max="4" width="4.25390625" style="1" customWidth="1"/>
    <col min="5" max="5" width="16.125" style="1" customWidth="1"/>
    <col min="6" max="6" width="13.125" style="1" customWidth="1"/>
    <col min="7" max="7" width="8.375" style="1" customWidth="1"/>
    <col min="8" max="8" width="12.625" style="1" customWidth="1"/>
    <col min="9" max="9" width="5.625" style="1" customWidth="1"/>
    <col min="10" max="10" width="5.875" style="1" customWidth="1"/>
    <col min="11" max="11" width="6.25390625" style="1" customWidth="1"/>
    <col min="12" max="12" width="6.625" style="1" customWidth="1"/>
    <col min="13" max="16384" width="9.00390625" style="1" customWidth="1"/>
  </cols>
  <sheetData>
    <row r="1" spans="1:12" ht="36.75" customHeight="1">
      <c r="A1" s="69" t="s">
        <v>1778</v>
      </c>
      <c r="B1" s="69"/>
      <c r="C1" s="69"/>
      <c r="D1" s="69"/>
      <c r="E1" s="69"/>
      <c r="F1" s="69"/>
      <c r="G1" s="69"/>
      <c r="H1" s="69"/>
      <c r="I1" s="69"/>
      <c r="J1" s="69"/>
      <c r="K1" s="69"/>
      <c r="L1" s="69"/>
    </row>
    <row r="2" spans="1:12" ht="45">
      <c r="A2" s="13" t="s">
        <v>1072</v>
      </c>
      <c r="B2" s="13" t="s">
        <v>1073</v>
      </c>
      <c r="C2" s="13" t="s">
        <v>1074</v>
      </c>
      <c r="D2" s="13" t="s">
        <v>1075</v>
      </c>
      <c r="E2" s="13" t="s">
        <v>1076</v>
      </c>
      <c r="F2" s="13" t="s">
        <v>1077</v>
      </c>
      <c r="G2" s="13" t="s">
        <v>1078</v>
      </c>
      <c r="H2" s="13" t="s">
        <v>1807</v>
      </c>
      <c r="I2" s="37" t="s">
        <v>1312</v>
      </c>
      <c r="J2" s="37" t="s">
        <v>47</v>
      </c>
      <c r="K2" s="37" t="s">
        <v>1313</v>
      </c>
      <c r="L2" s="37" t="s">
        <v>404</v>
      </c>
    </row>
    <row r="3" spans="1:12" ht="56.25">
      <c r="A3" s="57" t="s">
        <v>1885</v>
      </c>
      <c r="B3" s="24" t="s">
        <v>1607</v>
      </c>
      <c r="C3" s="3" t="s">
        <v>503</v>
      </c>
      <c r="D3" s="3" t="s">
        <v>1608</v>
      </c>
      <c r="E3" s="3" t="s">
        <v>1609</v>
      </c>
      <c r="F3" s="3" t="s">
        <v>1610</v>
      </c>
      <c r="G3" s="3">
        <v>2006.01</v>
      </c>
      <c r="H3" s="3" t="s">
        <v>1590</v>
      </c>
      <c r="I3" s="3">
        <v>1000</v>
      </c>
      <c r="J3" s="60">
        <f>SUM(I3:I13)</f>
        <v>16600</v>
      </c>
      <c r="K3" s="60">
        <f>J3*0.95</f>
        <v>15770</v>
      </c>
      <c r="L3" s="3"/>
    </row>
    <row r="4" spans="1:12" ht="56.25">
      <c r="A4" s="58"/>
      <c r="B4" s="3" t="s">
        <v>1862</v>
      </c>
      <c r="C4" s="3" t="s">
        <v>1185</v>
      </c>
      <c r="D4" s="3" t="s">
        <v>202</v>
      </c>
      <c r="E4" s="3" t="s">
        <v>1863</v>
      </c>
      <c r="F4" s="3" t="s">
        <v>1864</v>
      </c>
      <c r="G4" s="3" t="s">
        <v>1785</v>
      </c>
      <c r="H4" s="24" t="s">
        <v>1564</v>
      </c>
      <c r="I4" s="3">
        <v>5000</v>
      </c>
      <c r="J4" s="61"/>
      <c r="K4" s="61"/>
      <c r="L4" s="3"/>
    </row>
    <row r="5" spans="1:12" ht="90">
      <c r="A5" s="58"/>
      <c r="B5" s="3" t="s">
        <v>1862</v>
      </c>
      <c r="C5" s="3" t="s">
        <v>1185</v>
      </c>
      <c r="D5" s="3" t="s">
        <v>202</v>
      </c>
      <c r="E5" s="3" t="s">
        <v>1601</v>
      </c>
      <c r="F5" s="3" t="s">
        <v>1602</v>
      </c>
      <c r="G5" s="3"/>
      <c r="H5" s="24" t="s">
        <v>1565</v>
      </c>
      <c r="I5" s="17">
        <v>0</v>
      </c>
      <c r="J5" s="61"/>
      <c r="K5" s="61"/>
      <c r="L5" s="3" t="s">
        <v>2255</v>
      </c>
    </row>
    <row r="6" spans="1:12" ht="33.75">
      <c r="A6" s="58"/>
      <c r="B6" s="3" t="s">
        <v>211</v>
      </c>
      <c r="C6" s="3" t="s">
        <v>1185</v>
      </c>
      <c r="D6" s="3" t="s">
        <v>202</v>
      </c>
      <c r="E6" s="3" t="s">
        <v>203</v>
      </c>
      <c r="F6" s="3" t="s">
        <v>1095</v>
      </c>
      <c r="G6" s="3" t="s">
        <v>1788</v>
      </c>
      <c r="H6" s="24" t="s">
        <v>1566</v>
      </c>
      <c r="I6" s="3">
        <v>2000</v>
      </c>
      <c r="J6" s="61"/>
      <c r="K6" s="61"/>
      <c r="L6" s="3"/>
    </row>
    <row r="7" spans="1:12" ht="45">
      <c r="A7" s="58"/>
      <c r="B7" s="3" t="s">
        <v>211</v>
      </c>
      <c r="C7" s="3" t="s">
        <v>1185</v>
      </c>
      <c r="D7" s="3" t="s">
        <v>202</v>
      </c>
      <c r="E7" s="3" t="s">
        <v>1671</v>
      </c>
      <c r="F7" s="3" t="s">
        <v>1095</v>
      </c>
      <c r="G7" s="3" t="s">
        <v>1672</v>
      </c>
      <c r="H7" s="24" t="s">
        <v>179</v>
      </c>
      <c r="I7" s="3">
        <v>0</v>
      </c>
      <c r="J7" s="61"/>
      <c r="K7" s="61"/>
      <c r="L7" s="3" t="s">
        <v>587</v>
      </c>
    </row>
    <row r="8" spans="1:13" ht="33.75">
      <c r="A8" s="58"/>
      <c r="B8" s="3" t="s">
        <v>204</v>
      </c>
      <c r="C8" s="3" t="s">
        <v>205</v>
      </c>
      <c r="D8" s="3" t="s">
        <v>206</v>
      </c>
      <c r="E8" s="3" t="s">
        <v>213</v>
      </c>
      <c r="F8" s="3" t="s">
        <v>214</v>
      </c>
      <c r="G8" s="3" t="s">
        <v>1173</v>
      </c>
      <c r="H8" s="17" t="s">
        <v>1089</v>
      </c>
      <c r="I8" s="17">
        <v>600</v>
      </c>
      <c r="J8" s="61"/>
      <c r="K8" s="61"/>
      <c r="L8" s="3"/>
      <c r="M8" s="3" t="s">
        <v>212</v>
      </c>
    </row>
    <row r="9" spans="1:12" ht="37.5" customHeight="1">
      <c r="A9" s="58"/>
      <c r="B9" s="3" t="s">
        <v>208</v>
      </c>
      <c r="C9" s="3" t="s">
        <v>1185</v>
      </c>
      <c r="D9" s="3" t="s">
        <v>202</v>
      </c>
      <c r="E9" s="3" t="s">
        <v>215</v>
      </c>
      <c r="F9" s="3" t="s">
        <v>1095</v>
      </c>
      <c r="G9" s="3" t="s">
        <v>207</v>
      </c>
      <c r="H9" s="24" t="s">
        <v>1088</v>
      </c>
      <c r="I9" s="3">
        <v>2000</v>
      </c>
      <c r="J9" s="61"/>
      <c r="K9" s="61"/>
      <c r="L9" s="3"/>
    </row>
    <row r="10" spans="1:12" ht="45">
      <c r="A10" s="58"/>
      <c r="B10" s="3" t="s">
        <v>1674</v>
      </c>
      <c r="C10" s="3" t="s">
        <v>1675</v>
      </c>
      <c r="D10" s="3" t="s">
        <v>202</v>
      </c>
      <c r="E10" s="3" t="s">
        <v>1676</v>
      </c>
      <c r="F10" s="3" t="s">
        <v>1095</v>
      </c>
      <c r="G10" s="3" t="s">
        <v>1672</v>
      </c>
      <c r="H10" s="24" t="s">
        <v>1677</v>
      </c>
      <c r="I10" s="3">
        <v>0</v>
      </c>
      <c r="J10" s="61"/>
      <c r="K10" s="61"/>
      <c r="L10" s="3" t="s">
        <v>587</v>
      </c>
    </row>
    <row r="11" spans="1:12" ht="33.75">
      <c r="A11" s="58"/>
      <c r="B11" s="24" t="s">
        <v>1567</v>
      </c>
      <c r="C11" s="3" t="s">
        <v>1967</v>
      </c>
      <c r="D11" s="3" t="s">
        <v>2274</v>
      </c>
      <c r="E11" s="3" t="s">
        <v>2275</v>
      </c>
      <c r="F11" s="3" t="s">
        <v>1095</v>
      </c>
      <c r="G11" s="3" t="s">
        <v>1193</v>
      </c>
      <c r="H11" s="29" t="s">
        <v>1568</v>
      </c>
      <c r="I11" s="17"/>
      <c r="J11" s="61"/>
      <c r="K11" s="61"/>
      <c r="L11" s="3" t="s">
        <v>1569</v>
      </c>
    </row>
    <row r="12" spans="1:12" ht="56.25">
      <c r="A12" s="58"/>
      <c r="B12" s="24" t="s">
        <v>225</v>
      </c>
      <c r="C12" s="3" t="s">
        <v>219</v>
      </c>
      <c r="D12" s="3" t="s">
        <v>220</v>
      </c>
      <c r="E12" s="24" t="s">
        <v>776</v>
      </c>
      <c r="F12" s="24" t="s">
        <v>777</v>
      </c>
      <c r="G12" s="3" t="s">
        <v>221</v>
      </c>
      <c r="H12" s="24" t="s">
        <v>625</v>
      </c>
      <c r="I12" s="17">
        <v>1000</v>
      </c>
      <c r="J12" s="61"/>
      <c r="K12" s="61"/>
      <c r="L12" s="3"/>
    </row>
    <row r="13" spans="1:12" ht="56.25">
      <c r="A13" s="58"/>
      <c r="B13" s="3" t="s">
        <v>225</v>
      </c>
      <c r="C13" s="3" t="s">
        <v>219</v>
      </c>
      <c r="D13" s="3" t="s">
        <v>220</v>
      </c>
      <c r="E13" s="3" t="s">
        <v>2271</v>
      </c>
      <c r="F13" s="3" t="s">
        <v>2276</v>
      </c>
      <c r="G13" s="3" t="s">
        <v>2272</v>
      </c>
      <c r="H13" s="24" t="s">
        <v>626</v>
      </c>
      <c r="I13" s="3">
        <v>5000</v>
      </c>
      <c r="J13" s="61"/>
      <c r="K13" s="61"/>
      <c r="L13" s="3"/>
    </row>
    <row r="14" spans="1:12" ht="61.5" customHeight="1">
      <c r="A14" s="57" t="s">
        <v>1887</v>
      </c>
      <c r="B14" s="24" t="s">
        <v>222</v>
      </c>
      <c r="C14" s="3" t="s">
        <v>1957</v>
      </c>
      <c r="D14" s="3" t="s">
        <v>202</v>
      </c>
      <c r="E14" s="3" t="s">
        <v>223</v>
      </c>
      <c r="F14" s="3" t="s">
        <v>224</v>
      </c>
      <c r="G14" s="24" t="s">
        <v>611</v>
      </c>
      <c r="H14" s="24" t="s">
        <v>1573</v>
      </c>
      <c r="I14" s="3">
        <v>5000</v>
      </c>
      <c r="J14" s="60">
        <v>5000</v>
      </c>
      <c r="K14" s="60">
        <f>J14*0.95</f>
        <v>4750</v>
      </c>
      <c r="L14" s="3"/>
    </row>
    <row r="15" spans="1:12" ht="22.5">
      <c r="A15" s="59"/>
      <c r="B15" s="3" t="s">
        <v>863</v>
      </c>
      <c r="C15" s="3" t="s">
        <v>1185</v>
      </c>
      <c r="D15" s="3" t="s">
        <v>202</v>
      </c>
      <c r="E15" s="3" t="s">
        <v>265</v>
      </c>
      <c r="F15" s="24" t="s">
        <v>266</v>
      </c>
      <c r="G15" s="3" t="s">
        <v>148</v>
      </c>
      <c r="H15" s="3"/>
      <c r="I15" s="3"/>
      <c r="J15" s="62"/>
      <c r="K15" s="62"/>
      <c r="L15" s="3"/>
    </row>
    <row r="16" spans="1:12" ht="45">
      <c r="A16" s="57" t="s">
        <v>1888</v>
      </c>
      <c r="B16" s="24" t="s">
        <v>778</v>
      </c>
      <c r="C16" s="3" t="s">
        <v>779</v>
      </c>
      <c r="D16" s="3" t="s">
        <v>780</v>
      </c>
      <c r="E16" s="3" t="s">
        <v>781</v>
      </c>
      <c r="F16" s="3" t="s">
        <v>256</v>
      </c>
      <c r="G16" s="3" t="s">
        <v>259</v>
      </c>
      <c r="H16" s="3" t="s">
        <v>1088</v>
      </c>
      <c r="I16" s="3">
        <v>2000</v>
      </c>
      <c r="J16" s="60">
        <v>4600</v>
      </c>
      <c r="K16" s="60">
        <f>J16*0.95</f>
        <v>4370</v>
      </c>
      <c r="L16" s="3"/>
    </row>
    <row r="17" spans="1:12" ht="33.75">
      <c r="A17" s="58"/>
      <c r="B17" s="3" t="s">
        <v>782</v>
      </c>
      <c r="C17" s="3" t="s">
        <v>248</v>
      </c>
      <c r="D17" s="3" t="s">
        <v>220</v>
      </c>
      <c r="E17" s="3" t="s">
        <v>783</v>
      </c>
      <c r="F17" s="3" t="s">
        <v>256</v>
      </c>
      <c r="G17" s="3" t="s">
        <v>257</v>
      </c>
      <c r="H17" s="3" t="s">
        <v>1088</v>
      </c>
      <c r="I17" s="3">
        <v>2000</v>
      </c>
      <c r="J17" s="61"/>
      <c r="K17" s="61"/>
      <c r="L17" s="3"/>
    </row>
    <row r="18" spans="1:12" ht="45">
      <c r="A18" s="59"/>
      <c r="B18" s="3" t="s">
        <v>784</v>
      </c>
      <c r="C18" s="3" t="s">
        <v>1971</v>
      </c>
      <c r="D18" s="3" t="s">
        <v>785</v>
      </c>
      <c r="E18" s="3" t="s">
        <v>786</v>
      </c>
      <c r="F18" s="3" t="s">
        <v>1097</v>
      </c>
      <c r="G18" s="3" t="s">
        <v>1736</v>
      </c>
      <c r="H18" s="3" t="s">
        <v>1089</v>
      </c>
      <c r="I18" s="3">
        <v>600</v>
      </c>
      <c r="J18" s="62"/>
      <c r="K18" s="62"/>
      <c r="L18" s="3"/>
    </row>
    <row r="19" spans="1:12" ht="45">
      <c r="A19" s="57" t="s">
        <v>1886</v>
      </c>
      <c r="B19" s="24" t="s">
        <v>210</v>
      </c>
      <c r="C19" s="3" t="s">
        <v>1957</v>
      </c>
      <c r="D19" s="3" t="s">
        <v>202</v>
      </c>
      <c r="E19" s="3" t="s">
        <v>216</v>
      </c>
      <c r="F19" s="3" t="s">
        <v>2277</v>
      </c>
      <c r="G19" s="3" t="s">
        <v>209</v>
      </c>
      <c r="H19" s="24" t="s">
        <v>1570</v>
      </c>
      <c r="I19" s="3">
        <v>5000</v>
      </c>
      <c r="J19" s="60">
        <v>16000</v>
      </c>
      <c r="K19" s="60">
        <f>J19*0.95</f>
        <v>15200</v>
      </c>
      <c r="L19" s="3"/>
    </row>
    <row r="20" spans="1:12" ht="74.25" customHeight="1">
      <c r="A20" s="58"/>
      <c r="B20" s="3" t="s">
        <v>210</v>
      </c>
      <c r="C20" s="3" t="s">
        <v>1957</v>
      </c>
      <c r="D20" s="3" t="s">
        <v>202</v>
      </c>
      <c r="E20" s="3" t="s">
        <v>226</v>
      </c>
      <c r="F20" s="3" t="s">
        <v>224</v>
      </c>
      <c r="G20" s="3" t="s">
        <v>217</v>
      </c>
      <c r="H20" s="24" t="s">
        <v>1571</v>
      </c>
      <c r="I20" s="3">
        <v>5000</v>
      </c>
      <c r="J20" s="61"/>
      <c r="K20" s="61"/>
      <c r="L20" s="3"/>
    </row>
    <row r="21" spans="1:12" ht="51.75" customHeight="1">
      <c r="A21" s="58"/>
      <c r="B21" s="3" t="s">
        <v>210</v>
      </c>
      <c r="C21" s="3" t="s">
        <v>1957</v>
      </c>
      <c r="D21" s="3" t="s">
        <v>202</v>
      </c>
      <c r="E21" s="3" t="s">
        <v>227</v>
      </c>
      <c r="F21" s="3" t="s">
        <v>2270</v>
      </c>
      <c r="G21" s="3" t="s">
        <v>218</v>
      </c>
      <c r="H21" s="24" t="s">
        <v>1572</v>
      </c>
      <c r="I21" s="3">
        <v>5000</v>
      </c>
      <c r="J21" s="61"/>
      <c r="K21" s="61"/>
      <c r="L21" s="3"/>
    </row>
    <row r="22" spans="1:12" ht="99" customHeight="1">
      <c r="A22" s="59"/>
      <c r="B22" s="3" t="s">
        <v>210</v>
      </c>
      <c r="C22" s="3" t="s">
        <v>1957</v>
      </c>
      <c r="D22" s="3" t="s">
        <v>202</v>
      </c>
      <c r="E22" s="3" t="s">
        <v>1605</v>
      </c>
      <c r="F22" s="3" t="s">
        <v>1606</v>
      </c>
      <c r="G22" s="3"/>
      <c r="H22" s="24" t="s">
        <v>1603</v>
      </c>
      <c r="I22" s="17">
        <v>1000</v>
      </c>
      <c r="J22" s="62"/>
      <c r="K22" s="62"/>
      <c r="L22" s="3"/>
    </row>
    <row r="23" spans="1:12" ht="56.25">
      <c r="A23" s="57" t="s">
        <v>1889</v>
      </c>
      <c r="B23" s="24" t="s">
        <v>810</v>
      </c>
      <c r="C23" s="3" t="s">
        <v>811</v>
      </c>
      <c r="D23" s="3" t="s">
        <v>812</v>
      </c>
      <c r="E23" s="3" t="s">
        <v>813</v>
      </c>
      <c r="F23" s="3" t="s">
        <v>1081</v>
      </c>
      <c r="G23" s="3" t="s">
        <v>1180</v>
      </c>
      <c r="H23" s="3" t="s">
        <v>1088</v>
      </c>
      <c r="I23" s="3">
        <v>2000</v>
      </c>
      <c r="J23" s="60">
        <v>4000</v>
      </c>
      <c r="K23" s="60">
        <f>J23*0.95</f>
        <v>3800</v>
      </c>
      <c r="L23" s="3"/>
    </row>
    <row r="24" spans="1:12" ht="78.75">
      <c r="A24" s="58"/>
      <c r="B24" s="3" t="s">
        <v>814</v>
      </c>
      <c r="C24" s="3" t="s">
        <v>815</v>
      </c>
      <c r="D24" s="3" t="s">
        <v>816</v>
      </c>
      <c r="E24" s="3" t="s">
        <v>817</v>
      </c>
      <c r="F24" s="3" t="s">
        <v>1095</v>
      </c>
      <c r="G24" s="3" t="s">
        <v>207</v>
      </c>
      <c r="H24" s="24" t="s">
        <v>610</v>
      </c>
      <c r="I24" s="3">
        <v>2000</v>
      </c>
      <c r="J24" s="61"/>
      <c r="K24" s="61"/>
      <c r="L24" s="3"/>
    </row>
    <row r="25" spans="1:12" ht="45" customHeight="1">
      <c r="A25" s="59"/>
      <c r="B25" s="3" t="s">
        <v>177</v>
      </c>
      <c r="C25" s="3" t="s">
        <v>202</v>
      </c>
      <c r="D25" s="3"/>
      <c r="E25" s="3" t="s">
        <v>1451</v>
      </c>
      <c r="F25" s="3" t="s">
        <v>1081</v>
      </c>
      <c r="G25" s="3" t="s">
        <v>1448</v>
      </c>
      <c r="H25" s="3" t="s">
        <v>1826</v>
      </c>
      <c r="I25" s="3">
        <v>0</v>
      </c>
      <c r="J25" s="62"/>
      <c r="K25" s="62"/>
      <c r="L25" s="3" t="s">
        <v>1449</v>
      </c>
    </row>
    <row r="26" spans="1:12" ht="40.5">
      <c r="A26" s="38" t="s">
        <v>1890</v>
      </c>
      <c r="B26" s="24" t="s">
        <v>818</v>
      </c>
      <c r="C26" s="3" t="s">
        <v>413</v>
      </c>
      <c r="D26" s="3" t="s">
        <v>220</v>
      </c>
      <c r="E26" s="3" t="s">
        <v>819</v>
      </c>
      <c r="F26" s="3" t="s">
        <v>1097</v>
      </c>
      <c r="G26" s="3" t="s">
        <v>1865</v>
      </c>
      <c r="H26" s="24" t="s">
        <v>608</v>
      </c>
      <c r="I26" s="3">
        <v>1000</v>
      </c>
      <c r="J26" s="3">
        <v>1000</v>
      </c>
      <c r="K26" s="3">
        <v>950</v>
      </c>
      <c r="L26" s="3"/>
    </row>
    <row r="27" spans="1:12" ht="56.25">
      <c r="A27" s="82" t="s">
        <v>166</v>
      </c>
      <c r="B27" s="24" t="s">
        <v>787</v>
      </c>
      <c r="C27" s="3" t="s">
        <v>1165</v>
      </c>
      <c r="D27" s="3" t="s">
        <v>788</v>
      </c>
      <c r="E27" s="3" t="s">
        <v>1658</v>
      </c>
      <c r="F27" s="3" t="s">
        <v>1659</v>
      </c>
      <c r="G27" s="3" t="s">
        <v>789</v>
      </c>
      <c r="H27" s="24" t="s">
        <v>606</v>
      </c>
      <c r="I27" s="3">
        <v>5000</v>
      </c>
      <c r="J27" s="60">
        <v>7300</v>
      </c>
      <c r="K27" s="60">
        <f>J27*0.95</f>
        <v>6935</v>
      </c>
      <c r="L27" s="3"/>
    </row>
    <row r="28" spans="1:12" ht="83.25" customHeight="1">
      <c r="A28" s="58"/>
      <c r="B28" s="3" t="s">
        <v>790</v>
      </c>
      <c r="C28" s="3" t="s">
        <v>791</v>
      </c>
      <c r="D28" s="3" t="s">
        <v>792</v>
      </c>
      <c r="E28" s="3" t="s">
        <v>793</v>
      </c>
      <c r="F28" s="3" t="s">
        <v>794</v>
      </c>
      <c r="G28" s="3">
        <v>2006</v>
      </c>
      <c r="H28" s="3"/>
      <c r="I28" s="3"/>
      <c r="J28" s="61"/>
      <c r="K28" s="61"/>
      <c r="L28" s="3"/>
    </row>
    <row r="29" spans="1:12" ht="56.25">
      <c r="A29" s="58"/>
      <c r="B29" s="3" t="s">
        <v>166</v>
      </c>
      <c r="C29" s="3" t="s">
        <v>328</v>
      </c>
      <c r="D29" s="3" t="s">
        <v>1080</v>
      </c>
      <c r="E29" s="3" t="s">
        <v>1588</v>
      </c>
      <c r="F29" s="3" t="s">
        <v>1589</v>
      </c>
      <c r="G29" s="3"/>
      <c r="H29" s="24" t="s">
        <v>1810</v>
      </c>
      <c r="I29" s="17">
        <v>1000</v>
      </c>
      <c r="J29" s="61"/>
      <c r="K29" s="61"/>
      <c r="L29" s="3"/>
    </row>
    <row r="30" spans="1:12" ht="73.5" customHeight="1">
      <c r="A30" s="58"/>
      <c r="B30" s="3" t="s">
        <v>795</v>
      </c>
      <c r="C30" s="3" t="s">
        <v>796</v>
      </c>
      <c r="D30" s="3" t="s">
        <v>220</v>
      </c>
      <c r="E30" s="3" t="s">
        <v>797</v>
      </c>
      <c r="F30" s="3" t="s">
        <v>156</v>
      </c>
      <c r="G30" s="3" t="s">
        <v>2278</v>
      </c>
      <c r="H30" s="24" t="s">
        <v>798</v>
      </c>
      <c r="I30" s="17">
        <v>1000</v>
      </c>
      <c r="J30" s="61"/>
      <c r="K30" s="61"/>
      <c r="L30" s="3"/>
    </row>
    <row r="31" spans="1:12" ht="56.25">
      <c r="A31" s="58"/>
      <c r="B31" s="3" t="s">
        <v>799</v>
      </c>
      <c r="C31" s="3" t="s">
        <v>1185</v>
      </c>
      <c r="D31" s="3" t="s">
        <v>202</v>
      </c>
      <c r="E31" s="3" t="s">
        <v>800</v>
      </c>
      <c r="F31" s="3" t="s">
        <v>801</v>
      </c>
      <c r="G31" s="3">
        <v>2006</v>
      </c>
      <c r="H31" s="3"/>
      <c r="I31" s="3"/>
      <c r="J31" s="61"/>
      <c r="K31" s="61"/>
      <c r="L31" s="3"/>
    </row>
    <row r="32" spans="1:12" ht="22.5">
      <c r="A32" s="58"/>
      <c r="B32" s="3" t="s">
        <v>802</v>
      </c>
      <c r="C32" s="3" t="s">
        <v>1183</v>
      </c>
      <c r="D32" s="3" t="s">
        <v>803</v>
      </c>
      <c r="E32" s="3" t="s">
        <v>804</v>
      </c>
      <c r="F32" s="24" t="s">
        <v>1812</v>
      </c>
      <c r="G32" s="3" t="s">
        <v>805</v>
      </c>
      <c r="H32" s="3"/>
      <c r="I32" s="3"/>
      <c r="J32" s="61"/>
      <c r="K32" s="61"/>
      <c r="L32" s="3"/>
    </row>
    <row r="33" spans="1:12" ht="33.75">
      <c r="A33" s="59"/>
      <c r="B33" s="3" t="s">
        <v>806</v>
      </c>
      <c r="C33" s="3" t="s">
        <v>1183</v>
      </c>
      <c r="D33" s="3" t="s">
        <v>202</v>
      </c>
      <c r="E33" s="3" t="s">
        <v>807</v>
      </c>
      <c r="F33" s="3" t="s">
        <v>808</v>
      </c>
      <c r="G33" s="3" t="s">
        <v>809</v>
      </c>
      <c r="H33" s="3" t="s">
        <v>1090</v>
      </c>
      <c r="I33" s="3">
        <v>300</v>
      </c>
      <c r="J33" s="62"/>
      <c r="K33" s="62"/>
      <c r="L33" s="3"/>
    </row>
    <row r="34" spans="1:12" ht="56.25">
      <c r="A34" s="57" t="s">
        <v>1891</v>
      </c>
      <c r="B34" s="24" t="s">
        <v>820</v>
      </c>
      <c r="C34" s="3" t="s">
        <v>821</v>
      </c>
      <c r="D34" s="3" t="s">
        <v>812</v>
      </c>
      <c r="E34" s="3" t="s">
        <v>822</v>
      </c>
      <c r="F34" s="3" t="s">
        <v>1025</v>
      </c>
      <c r="G34" s="3" t="s">
        <v>1964</v>
      </c>
      <c r="H34" s="24" t="s">
        <v>823</v>
      </c>
      <c r="I34" s="3">
        <v>1000</v>
      </c>
      <c r="J34" s="60">
        <v>4600</v>
      </c>
      <c r="K34" s="60">
        <f>J34*0.95</f>
        <v>4370</v>
      </c>
      <c r="L34" s="3"/>
    </row>
    <row r="35" spans="1:12" ht="45">
      <c r="A35" s="58"/>
      <c r="B35" s="3" t="s">
        <v>824</v>
      </c>
      <c r="C35" s="3" t="s">
        <v>825</v>
      </c>
      <c r="D35" s="3" t="s">
        <v>785</v>
      </c>
      <c r="E35" s="3" t="s">
        <v>826</v>
      </c>
      <c r="F35" s="3" t="s">
        <v>1095</v>
      </c>
      <c r="G35" s="3" t="s">
        <v>1788</v>
      </c>
      <c r="H35" s="24" t="s">
        <v>635</v>
      </c>
      <c r="I35" s="3">
        <v>2000</v>
      </c>
      <c r="J35" s="61"/>
      <c r="K35" s="61"/>
      <c r="L35" s="3"/>
    </row>
    <row r="36" spans="1:12" ht="45">
      <c r="A36" s="58"/>
      <c r="B36" s="3" t="s">
        <v>824</v>
      </c>
      <c r="C36" s="3" t="s">
        <v>825</v>
      </c>
      <c r="D36" s="3" t="s">
        <v>785</v>
      </c>
      <c r="E36" s="3" t="s">
        <v>827</v>
      </c>
      <c r="F36" s="3" t="s">
        <v>828</v>
      </c>
      <c r="G36" s="3" t="s">
        <v>1787</v>
      </c>
      <c r="H36" s="24" t="s">
        <v>829</v>
      </c>
      <c r="I36" s="3">
        <v>1000</v>
      </c>
      <c r="J36" s="61"/>
      <c r="K36" s="61"/>
      <c r="L36" s="3"/>
    </row>
    <row r="37" spans="1:12" ht="22.5">
      <c r="A37" s="58"/>
      <c r="B37" s="3" t="s">
        <v>830</v>
      </c>
      <c r="C37" s="3" t="s">
        <v>1185</v>
      </c>
      <c r="D37" s="3" t="s">
        <v>202</v>
      </c>
      <c r="E37" s="3" t="s">
        <v>831</v>
      </c>
      <c r="F37" s="3" t="s">
        <v>832</v>
      </c>
      <c r="G37" s="3" t="s">
        <v>833</v>
      </c>
      <c r="H37" s="3" t="s">
        <v>1090</v>
      </c>
      <c r="I37" s="3">
        <v>300</v>
      </c>
      <c r="J37" s="61"/>
      <c r="K37" s="61"/>
      <c r="L37" s="3"/>
    </row>
    <row r="38" spans="1:12" ht="33.75">
      <c r="A38" s="59"/>
      <c r="B38" s="3" t="s">
        <v>834</v>
      </c>
      <c r="C38" s="3" t="s">
        <v>248</v>
      </c>
      <c r="D38" s="3" t="s">
        <v>220</v>
      </c>
      <c r="E38" s="3" t="s">
        <v>835</v>
      </c>
      <c r="F38" s="3" t="s">
        <v>832</v>
      </c>
      <c r="G38" s="3" t="s">
        <v>833</v>
      </c>
      <c r="H38" s="3" t="s">
        <v>1090</v>
      </c>
      <c r="I38" s="3">
        <v>300</v>
      </c>
      <c r="J38" s="62"/>
      <c r="K38" s="62"/>
      <c r="L38" s="3"/>
    </row>
    <row r="39" spans="1:12" ht="27">
      <c r="A39" s="38" t="s">
        <v>1892</v>
      </c>
      <c r="B39" s="24" t="s">
        <v>836</v>
      </c>
      <c r="C39" s="3" t="s">
        <v>343</v>
      </c>
      <c r="D39" s="3" t="s">
        <v>202</v>
      </c>
      <c r="E39" s="3" t="s">
        <v>837</v>
      </c>
      <c r="F39" s="3" t="s">
        <v>1097</v>
      </c>
      <c r="G39" s="3" t="s">
        <v>382</v>
      </c>
      <c r="H39" s="24" t="s">
        <v>634</v>
      </c>
      <c r="I39" s="3">
        <v>1000</v>
      </c>
      <c r="J39" s="3">
        <v>1000</v>
      </c>
      <c r="K39" s="3">
        <v>950</v>
      </c>
      <c r="L39" s="3"/>
    </row>
    <row r="40" spans="1:12" ht="33.75">
      <c r="A40" s="57" t="s">
        <v>1893</v>
      </c>
      <c r="B40" s="24" t="s">
        <v>838</v>
      </c>
      <c r="C40" s="3" t="s">
        <v>1191</v>
      </c>
      <c r="D40" s="3" t="s">
        <v>220</v>
      </c>
      <c r="E40" s="3" t="s">
        <v>839</v>
      </c>
      <c r="F40" s="3" t="s">
        <v>1177</v>
      </c>
      <c r="G40" s="3" t="s">
        <v>1583</v>
      </c>
      <c r="H40" s="3" t="s">
        <v>1088</v>
      </c>
      <c r="I40" s="3">
        <v>2000</v>
      </c>
      <c r="J40" s="60">
        <v>3000</v>
      </c>
      <c r="K40" s="60">
        <f>J40*0.95</f>
        <v>2850</v>
      </c>
      <c r="L40" s="3"/>
    </row>
    <row r="41" spans="1:12" ht="33.75">
      <c r="A41" s="58"/>
      <c r="B41" s="3" t="s">
        <v>840</v>
      </c>
      <c r="C41" s="3" t="s">
        <v>248</v>
      </c>
      <c r="D41" s="3" t="s">
        <v>841</v>
      </c>
      <c r="E41" s="3" t="s">
        <v>842</v>
      </c>
      <c r="F41" s="3" t="s">
        <v>843</v>
      </c>
      <c r="G41" s="3" t="s">
        <v>444</v>
      </c>
      <c r="H41" s="3" t="s">
        <v>1089</v>
      </c>
      <c r="I41" s="3">
        <v>0</v>
      </c>
      <c r="J41" s="61"/>
      <c r="K41" s="61"/>
      <c r="L41" s="3" t="s">
        <v>1731</v>
      </c>
    </row>
    <row r="42" spans="1:12" ht="33.75">
      <c r="A42" s="58"/>
      <c r="B42" s="3" t="s">
        <v>840</v>
      </c>
      <c r="C42" s="3" t="s">
        <v>248</v>
      </c>
      <c r="D42" s="3" t="s">
        <v>841</v>
      </c>
      <c r="E42" s="3" t="s">
        <v>844</v>
      </c>
      <c r="F42" s="3" t="s">
        <v>1081</v>
      </c>
      <c r="G42" s="3" t="s">
        <v>1782</v>
      </c>
      <c r="H42" s="24" t="s">
        <v>609</v>
      </c>
      <c r="I42" s="3">
        <v>0</v>
      </c>
      <c r="J42" s="61"/>
      <c r="K42" s="61"/>
      <c r="L42" s="3" t="s">
        <v>1732</v>
      </c>
    </row>
    <row r="43" spans="1:12" ht="22.5">
      <c r="A43" s="59"/>
      <c r="B43" s="3" t="s">
        <v>845</v>
      </c>
      <c r="C43" s="3" t="s">
        <v>1183</v>
      </c>
      <c r="D43" s="3" t="s">
        <v>202</v>
      </c>
      <c r="E43" s="3" t="s">
        <v>846</v>
      </c>
      <c r="F43" s="3" t="s">
        <v>1025</v>
      </c>
      <c r="G43" s="3" t="s">
        <v>1964</v>
      </c>
      <c r="H43" s="24" t="s">
        <v>637</v>
      </c>
      <c r="I43" s="3">
        <v>1000</v>
      </c>
      <c r="J43" s="62"/>
      <c r="K43" s="62"/>
      <c r="L43" s="3"/>
    </row>
    <row r="44" spans="1:12" ht="22.5">
      <c r="A44" s="57" t="s">
        <v>1894</v>
      </c>
      <c r="B44" s="24" t="s">
        <v>847</v>
      </c>
      <c r="C44" s="3" t="s">
        <v>1185</v>
      </c>
      <c r="D44" s="3" t="s">
        <v>202</v>
      </c>
      <c r="E44" s="3" t="s">
        <v>848</v>
      </c>
      <c r="F44" s="3" t="s">
        <v>1081</v>
      </c>
      <c r="G44" s="3" t="s">
        <v>849</v>
      </c>
      <c r="H44" s="3" t="s">
        <v>1088</v>
      </c>
      <c r="I44" s="3">
        <v>2000</v>
      </c>
      <c r="J44" s="60">
        <v>3000</v>
      </c>
      <c r="K44" s="60">
        <f>J44*0.95</f>
        <v>2850</v>
      </c>
      <c r="L44" s="3"/>
    </row>
    <row r="45" spans="1:12" ht="22.5">
      <c r="A45" s="59"/>
      <c r="B45" s="3" t="s">
        <v>862</v>
      </c>
      <c r="C45" s="3" t="s">
        <v>1185</v>
      </c>
      <c r="D45" s="3" t="s">
        <v>202</v>
      </c>
      <c r="E45" s="3" t="s">
        <v>850</v>
      </c>
      <c r="F45" s="3" t="s">
        <v>1097</v>
      </c>
      <c r="G45" s="3" t="s">
        <v>382</v>
      </c>
      <c r="H45" s="24" t="s">
        <v>1834</v>
      </c>
      <c r="I45" s="17">
        <v>1000</v>
      </c>
      <c r="J45" s="62"/>
      <c r="K45" s="62"/>
      <c r="L45" s="3"/>
    </row>
    <row r="46" spans="1:12" ht="66.75" customHeight="1">
      <c r="A46" s="38" t="s">
        <v>1895</v>
      </c>
      <c r="B46" s="24" t="s">
        <v>1457</v>
      </c>
      <c r="C46" s="3" t="s">
        <v>1458</v>
      </c>
      <c r="D46" s="3" t="s">
        <v>1459</v>
      </c>
      <c r="E46" s="3" t="s">
        <v>1460</v>
      </c>
      <c r="F46" s="3" t="s">
        <v>1461</v>
      </c>
      <c r="G46" s="3" t="s">
        <v>1462</v>
      </c>
      <c r="H46" s="24" t="s">
        <v>1463</v>
      </c>
      <c r="I46" s="3">
        <v>5000</v>
      </c>
      <c r="J46" s="3">
        <v>5000</v>
      </c>
      <c r="K46" s="3">
        <f>J46*0.95</f>
        <v>4750</v>
      </c>
      <c r="L46" s="3"/>
    </row>
    <row r="47" spans="1:12" ht="33.75">
      <c r="A47" s="57" t="s">
        <v>1896</v>
      </c>
      <c r="B47" s="24" t="s">
        <v>1464</v>
      </c>
      <c r="C47" s="3" t="s">
        <v>1000</v>
      </c>
      <c r="D47" s="3" t="s">
        <v>220</v>
      </c>
      <c r="E47" s="3" t="s">
        <v>1465</v>
      </c>
      <c r="F47" s="24" t="s">
        <v>1025</v>
      </c>
      <c r="G47" s="3" t="s">
        <v>1466</v>
      </c>
      <c r="H47" s="3" t="s">
        <v>1090</v>
      </c>
      <c r="I47" s="3">
        <v>600</v>
      </c>
      <c r="J47" s="60">
        <v>3000</v>
      </c>
      <c r="K47" s="60">
        <f>J47*0.95</f>
        <v>2850</v>
      </c>
      <c r="L47" s="3"/>
    </row>
    <row r="48" spans="1:12" ht="33.75">
      <c r="A48" s="58"/>
      <c r="B48" s="3" t="s">
        <v>1467</v>
      </c>
      <c r="C48" s="3" t="s">
        <v>553</v>
      </c>
      <c r="D48" s="3" t="s">
        <v>202</v>
      </c>
      <c r="E48" s="3" t="s">
        <v>1468</v>
      </c>
      <c r="F48" s="3" t="s">
        <v>1081</v>
      </c>
      <c r="G48" s="3" t="s">
        <v>1782</v>
      </c>
      <c r="H48" s="24" t="s">
        <v>1469</v>
      </c>
      <c r="I48" s="3">
        <v>2000</v>
      </c>
      <c r="J48" s="61"/>
      <c r="K48" s="61"/>
      <c r="L48" s="3"/>
    </row>
    <row r="49" spans="1:12" ht="45">
      <c r="A49" s="59"/>
      <c r="B49" s="3" t="s">
        <v>1470</v>
      </c>
      <c r="C49" s="3" t="s">
        <v>1980</v>
      </c>
      <c r="D49" s="3" t="s">
        <v>206</v>
      </c>
      <c r="E49" s="3" t="s">
        <v>1471</v>
      </c>
      <c r="F49" s="3" t="s">
        <v>1472</v>
      </c>
      <c r="G49" s="3" t="s">
        <v>1473</v>
      </c>
      <c r="H49" s="24" t="s">
        <v>1813</v>
      </c>
      <c r="I49" s="17">
        <v>400</v>
      </c>
      <c r="J49" s="62"/>
      <c r="K49" s="62"/>
      <c r="L49" s="3" t="s">
        <v>1814</v>
      </c>
    </row>
    <row r="50" spans="1:12" ht="45">
      <c r="A50" s="82" t="s">
        <v>1897</v>
      </c>
      <c r="B50" s="24" t="s">
        <v>1474</v>
      </c>
      <c r="C50" s="3" t="s">
        <v>1475</v>
      </c>
      <c r="D50" s="3" t="s">
        <v>788</v>
      </c>
      <c r="E50" s="3" t="s">
        <v>1476</v>
      </c>
      <c r="F50" s="3" t="s">
        <v>1095</v>
      </c>
      <c r="G50" s="3" t="s">
        <v>207</v>
      </c>
      <c r="H50" s="24" t="s">
        <v>612</v>
      </c>
      <c r="I50" s="3">
        <v>2000</v>
      </c>
      <c r="J50" s="60">
        <v>7300</v>
      </c>
      <c r="K50" s="60">
        <f>J50*0.95</f>
        <v>6935</v>
      </c>
      <c r="L50" s="3"/>
    </row>
    <row r="51" spans="1:12" ht="45">
      <c r="A51" s="58"/>
      <c r="B51" s="3" t="s">
        <v>1474</v>
      </c>
      <c r="C51" s="3" t="s">
        <v>1475</v>
      </c>
      <c r="D51" s="3" t="s">
        <v>788</v>
      </c>
      <c r="E51" s="3" t="s">
        <v>1477</v>
      </c>
      <c r="F51" s="3" t="s">
        <v>1478</v>
      </c>
      <c r="G51" s="3" t="s">
        <v>1479</v>
      </c>
      <c r="H51" s="24" t="s">
        <v>1480</v>
      </c>
      <c r="I51" s="3">
        <v>5000</v>
      </c>
      <c r="J51" s="61"/>
      <c r="K51" s="61"/>
      <c r="L51" s="3"/>
    </row>
    <row r="52" spans="1:12" ht="45">
      <c r="A52" s="59"/>
      <c r="B52" s="3" t="s">
        <v>1481</v>
      </c>
      <c r="C52" s="3" t="s">
        <v>1482</v>
      </c>
      <c r="D52" s="3" t="s">
        <v>788</v>
      </c>
      <c r="E52" s="3" t="s">
        <v>1483</v>
      </c>
      <c r="F52" s="3" t="s">
        <v>1484</v>
      </c>
      <c r="G52" s="3" t="s">
        <v>1485</v>
      </c>
      <c r="H52" s="3" t="s">
        <v>1090</v>
      </c>
      <c r="I52" s="3">
        <v>300</v>
      </c>
      <c r="J52" s="62"/>
      <c r="K52" s="62"/>
      <c r="L52" s="3"/>
    </row>
    <row r="53" spans="1:12" ht="80.25" customHeight="1">
      <c r="A53" s="38" t="s">
        <v>1486</v>
      </c>
      <c r="B53" s="24" t="s">
        <v>1884</v>
      </c>
      <c r="C53" s="3" t="s">
        <v>329</v>
      </c>
      <c r="D53" s="3"/>
      <c r="E53" s="3" t="s">
        <v>1487</v>
      </c>
      <c r="F53" s="3" t="s">
        <v>1488</v>
      </c>
      <c r="G53" s="3" t="s">
        <v>1489</v>
      </c>
      <c r="H53" s="24" t="s">
        <v>1490</v>
      </c>
      <c r="I53" s="3">
        <v>5000</v>
      </c>
      <c r="J53" s="3">
        <v>5000</v>
      </c>
      <c r="K53" s="3">
        <f>J53*0.95</f>
        <v>4750</v>
      </c>
      <c r="L53" s="3"/>
    </row>
    <row r="54" spans="8:11" ht="13.5">
      <c r="H54" s="22"/>
      <c r="I54" s="14">
        <f>SUM(I3:I53)</f>
        <v>86400</v>
      </c>
      <c r="J54" s="14">
        <f>SUM(J3:J53)</f>
        <v>86400</v>
      </c>
      <c r="K54" s="14">
        <f>SUM(K3:K53)</f>
        <v>82080</v>
      </c>
    </row>
    <row r="55" ht="13.5">
      <c r="H55" s="22"/>
    </row>
    <row r="56" spans="8:9" ht="13.5">
      <c r="H56" s="22"/>
      <c r="I56" s="1">
        <f>I54*0.95</f>
        <v>82080</v>
      </c>
    </row>
    <row r="57" spans="2:8" ht="13.5">
      <c r="B57" s="14"/>
      <c r="C57" s="14"/>
      <c r="D57" s="14"/>
      <c r="E57" s="14"/>
      <c r="F57" s="14"/>
      <c r="G57" s="14"/>
      <c r="H57" s="12"/>
    </row>
    <row r="58" spans="2:8" ht="13.5">
      <c r="B58" s="14"/>
      <c r="C58" s="14"/>
      <c r="D58" s="14"/>
      <c r="E58" s="14"/>
      <c r="F58" s="14"/>
      <c r="G58" s="14"/>
      <c r="H58" s="12"/>
    </row>
    <row r="62" spans="1:8" ht="45">
      <c r="A62" s="38"/>
      <c r="B62" s="3" t="s">
        <v>1876</v>
      </c>
      <c r="C62" s="3" t="s">
        <v>134</v>
      </c>
      <c r="D62" s="3" t="s">
        <v>264</v>
      </c>
      <c r="E62" s="3" t="s">
        <v>263</v>
      </c>
      <c r="F62" s="3" t="s">
        <v>1092</v>
      </c>
      <c r="G62" s="3" t="s">
        <v>1785</v>
      </c>
      <c r="H62" s="1" t="s">
        <v>135</v>
      </c>
    </row>
    <row r="63" spans="1:8" ht="67.5">
      <c r="A63" s="38"/>
      <c r="B63" s="3" t="s">
        <v>861</v>
      </c>
      <c r="C63" s="3"/>
      <c r="D63" s="3"/>
      <c r="E63" s="3" t="s">
        <v>1874</v>
      </c>
      <c r="F63" s="3" t="s">
        <v>1097</v>
      </c>
      <c r="G63" s="3" t="s">
        <v>1865</v>
      </c>
      <c r="H63" s="1" t="s">
        <v>1875</v>
      </c>
    </row>
    <row r="64" spans="1:8" ht="56.25">
      <c r="A64" s="38"/>
      <c r="B64" s="3" t="s">
        <v>862</v>
      </c>
      <c r="C64" s="3"/>
      <c r="D64" s="3" t="s">
        <v>1859</v>
      </c>
      <c r="E64" s="3" t="s">
        <v>1860</v>
      </c>
      <c r="F64" s="3" t="s">
        <v>1861</v>
      </c>
      <c r="G64" s="3">
        <v>2006.01</v>
      </c>
      <c r="H64" s="1" t="s">
        <v>327</v>
      </c>
    </row>
    <row r="65" spans="1:8" ht="56.25">
      <c r="A65" s="38"/>
      <c r="B65" s="3" t="s">
        <v>315</v>
      </c>
      <c r="C65" s="3" t="s">
        <v>284</v>
      </c>
      <c r="D65" s="15" t="s">
        <v>285</v>
      </c>
      <c r="E65" s="3" t="s">
        <v>1851</v>
      </c>
      <c r="F65" s="3" t="s">
        <v>136</v>
      </c>
      <c r="G65" s="3"/>
      <c r="H65" s="1" t="s">
        <v>283</v>
      </c>
    </row>
    <row r="66" spans="1:8" ht="112.5">
      <c r="A66" s="38"/>
      <c r="B66" s="3" t="s">
        <v>281</v>
      </c>
      <c r="C66" s="3" t="s">
        <v>269</v>
      </c>
      <c r="D66" s="3" t="s">
        <v>270</v>
      </c>
      <c r="E66" s="3" t="s">
        <v>137</v>
      </c>
      <c r="F66" s="3" t="s">
        <v>138</v>
      </c>
      <c r="G66" s="3"/>
      <c r="H66" s="1" t="s">
        <v>282</v>
      </c>
    </row>
    <row r="67" spans="1:8" ht="56.25">
      <c r="A67" s="38"/>
      <c r="B67" s="3" t="s">
        <v>267</v>
      </c>
      <c r="C67" s="3" t="s">
        <v>205</v>
      </c>
      <c r="D67" s="3" t="s">
        <v>268</v>
      </c>
      <c r="E67" s="3" t="s">
        <v>1849</v>
      </c>
      <c r="F67" s="3" t="s">
        <v>1850</v>
      </c>
      <c r="G67" s="3" t="s">
        <v>1789</v>
      </c>
      <c r="H67" s="1" t="s">
        <v>316</v>
      </c>
    </row>
    <row r="68" spans="1:8" ht="45">
      <c r="A68" s="38"/>
      <c r="B68" s="3" t="s">
        <v>273</v>
      </c>
      <c r="C68" s="3" t="s">
        <v>272</v>
      </c>
      <c r="D68" s="3" t="s">
        <v>274</v>
      </c>
      <c r="E68" s="3" t="s">
        <v>1851</v>
      </c>
      <c r="F68" s="3" t="s">
        <v>1852</v>
      </c>
      <c r="G68" s="3" t="s">
        <v>1853</v>
      </c>
      <c r="H68" s="1" t="s">
        <v>278</v>
      </c>
    </row>
    <row r="69" spans="1:8" ht="78.75">
      <c r="A69" s="38"/>
      <c r="B69" s="3" t="s">
        <v>139</v>
      </c>
      <c r="C69" s="3" t="s">
        <v>280</v>
      </c>
      <c r="D69" s="3" t="s">
        <v>270</v>
      </c>
      <c r="E69" s="3" t="s">
        <v>1854</v>
      </c>
      <c r="F69" s="3" t="s">
        <v>1855</v>
      </c>
      <c r="G69" s="3" t="s">
        <v>1784</v>
      </c>
      <c r="H69" s="1" t="s">
        <v>279</v>
      </c>
    </row>
    <row r="70" spans="1:8" ht="45">
      <c r="A70" s="38"/>
      <c r="B70" s="3" t="s">
        <v>275</v>
      </c>
      <c r="C70" s="3" t="s">
        <v>276</v>
      </c>
      <c r="D70" s="3" t="s">
        <v>270</v>
      </c>
      <c r="E70" s="3" t="s">
        <v>1857</v>
      </c>
      <c r="F70" s="3" t="s">
        <v>1858</v>
      </c>
      <c r="G70" s="3" t="s">
        <v>1856</v>
      </c>
      <c r="H70" s="1" t="s">
        <v>277</v>
      </c>
    </row>
    <row r="71" spans="1:8" ht="45">
      <c r="A71" s="38"/>
      <c r="B71" s="3" t="s">
        <v>1491</v>
      </c>
      <c r="C71" s="3" t="s">
        <v>286</v>
      </c>
      <c r="D71" s="3" t="s">
        <v>287</v>
      </c>
      <c r="E71" s="3" t="s">
        <v>1070</v>
      </c>
      <c r="F71" s="3" t="s">
        <v>1024</v>
      </c>
      <c r="G71" s="3" t="s">
        <v>271</v>
      </c>
      <c r="H71" s="1" t="s">
        <v>2250</v>
      </c>
    </row>
    <row r="72" spans="1:7" ht="22.5">
      <c r="A72" s="38"/>
      <c r="B72" s="3" t="s">
        <v>1099</v>
      </c>
      <c r="C72" s="3" t="s">
        <v>269</v>
      </c>
      <c r="D72" s="3" t="s">
        <v>270</v>
      </c>
      <c r="E72" s="3" t="s">
        <v>1071</v>
      </c>
      <c r="F72" s="3" t="s">
        <v>1024</v>
      </c>
      <c r="G72" s="3" t="s">
        <v>271</v>
      </c>
    </row>
  </sheetData>
  <mergeCells count="34">
    <mergeCell ref="J50:J52"/>
    <mergeCell ref="K50:K52"/>
    <mergeCell ref="A23:A25"/>
    <mergeCell ref="A1:L1"/>
    <mergeCell ref="J44:J45"/>
    <mergeCell ref="K44:K45"/>
    <mergeCell ref="J47:J49"/>
    <mergeCell ref="K47:K49"/>
    <mergeCell ref="J34:J38"/>
    <mergeCell ref="K34:K38"/>
    <mergeCell ref="K16:K18"/>
    <mergeCell ref="J27:J33"/>
    <mergeCell ref="K27:K33"/>
    <mergeCell ref="J23:J25"/>
    <mergeCell ref="K23:K25"/>
    <mergeCell ref="A50:A52"/>
    <mergeCell ref="J3:J13"/>
    <mergeCell ref="K3:K13"/>
    <mergeCell ref="J19:J22"/>
    <mergeCell ref="K19:K22"/>
    <mergeCell ref="J14:J15"/>
    <mergeCell ref="K14:K15"/>
    <mergeCell ref="J16:J18"/>
    <mergeCell ref="J40:J43"/>
    <mergeCell ref="K40:K43"/>
    <mergeCell ref="A34:A38"/>
    <mergeCell ref="A40:A43"/>
    <mergeCell ref="A44:A45"/>
    <mergeCell ref="A47:A49"/>
    <mergeCell ref="A16:A18"/>
    <mergeCell ref="A27:A33"/>
    <mergeCell ref="A3:A13"/>
    <mergeCell ref="A19:A22"/>
    <mergeCell ref="A14:A15"/>
  </mergeCells>
  <printOptions/>
  <pageMargins left="0.16" right="0.23" top="0.31" bottom="0.55" header="0.33" footer="0.17"/>
  <pageSetup horizontalDpi="600" verticalDpi="600" orientation="portrait" paperSize="9" r:id="rId3"/>
  <rowBreaks count="3" manualBreakCount="3">
    <brk id="15" max="11" man="1"/>
    <brk id="26" max="11" man="1"/>
    <brk id="39" max="11" man="1"/>
  </rowBreaks>
  <legacyDrawing r:id="rId2"/>
  <oleObjects>
    <oleObject progId="Equation.DSMT4" shapeId="76815365" r:id="rId1"/>
  </oleObjects>
</worksheet>
</file>

<file path=xl/worksheets/sheet6.xml><?xml version="1.0" encoding="utf-8"?>
<worksheet xmlns="http://schemas.openxmlformats.org/spreadsheetml/2006/main" xmlns:r="http://schemas.openxmlformats.org/officeDocument/2006/relationships">
  <dimension ref="A1:M49"/>
  <sheetViews>
    <sheetView view="pageBreakPreview" zoomScaleSheetLayoutView="100" workbookViewId="0" topLeftCell="A43">
      <selection activeCell="H63" sqref="H63"/>
    </sheetView>
  </sheetViews>
  <sheetFormatPr defaultColWidth="9.00390625" defaultRowHeight="14.25"/>
  <cols>
    <col min="1" max="1" width="2.875" style="39" customWidth="1"/>
    <col min="2" max="2" width="6.125" style="1" customWidth="1"/>
    <col min="3" max="3" width="5.75390625" style="1" customWidth="1"/>
    <col min="4" max="4" width="6.00390625" style="1" customWidth="1"/>
    <col min="5" max="5" width="20.75390625" style="1" customWidth="1"/>
    <col min="6" max="6" width="11.50390625" style="1" customWidth="1"/>
    <col min="7" max="7" width="6.375" style="1" customWidth="1"/>
    <col min="8" max="8" width="13.00390625" style="1" customWidth="1"/>
    <col min="9" max="9" width="6.50390625" style="1" customWidth="1"/>
    <col min="10" max="10" width="4.875" style="1" customWidth="1"/>
    <col min="11" max="11" width="5.375" style="14" customWidth="1"/>
    <col min="12" max="12" width="5.125" style="1" customWidth="1"/>
    <col min="13" max="16384" width="9.00390625" style="1" customWidth="1"/>
  </cols>
  <sheetData>
    <row r="1" spans="1:12" ht="22.5">
      <c r="A1" s="84" t="s">
        <v>2254</v>
      </c>
      <c r="B1" s="69"/>
      <c r="C1" s="69"/>
      <c r="D1" s="69"/>
      <c r="E1" s="69"/>
      <c r="F1" s="69"/>
      <c r="G1" s="69"/>
      <c r="H1" s="69"/>
      <c r="I1" s="69"/>
      <c r="J1" s="69"/>
      <c r="K1" s="69"/>
      <c r="L1" s="69"/>
    </row>
    <row r="2" spans="1:12" ht="56.25">
      <c r="A2" s="13" t="s">
        <v>1072</v>
      </c>
      <c r="B2" s="13" t="s">
        <v>1073</v>
      </c>
      <c r="C2" s="13" t="s">
        <v>1074</v>
      </c>
      <c r="D2" s="13" t="s">
        <v>1075</v>
      </c>
      <c r="E2" s="13" t="s">
        <v>1076</v>
      </c>
      <c r="F2" s="13" t="s">
        <v>1077</v>
      </c>
      <c r="G2" s="13" t="s">
        <v>1078</v>
      </c>
      <c r="H2" s="13" t="s">
        <v>1807</v>
      </c>
      <c r="I2" s="37" t="s">
        <v>1312</v>
      </c>
      <c r="J2" s="37" t="s">
        <v>47</v>
      </c>
      <c r="K2" s="37" t="s">
        <v>1313</v>
      </c>
      <c r="L2" s="37" t="s">
        <v>404</v>
      </c>
    </row>
    <row r="3" spans="1:12" ht="45">
      <c r="A3" s="83" t="s">
        <v>2030</v>
      </c>
      <c r="B3" s="3" t="s">
        <v>743</v>
      </c>
      <c r="C3" s="3" t="s">
        <v>744</v>
      </c>
      <c r="D3" s="3" t="s">
        <v>745</v>
      </c>
      <c r="E3" s="3" t="s">
        <v>746</v>
      </c>
      <c r="F3" s="3" t="s">
        <v>747</v>
      </c>
      <c r="G3" s="3" t="s">
        <v>748</v>
      </c>
      <c r="H3" s="3" t="s">
        <v>749</v>
      </c>
      <c r="I3" s="3">
        <v>5000</v>
      </c>
      <c r="J3" s="60">
        <v>10000</v>
      </c>
      <c r="K3" s="63">
        <f>J3*0.95</f>
        <v>9500</v>
      </c>
      <c r="L3" s="37"/>
    </row>
    <row r="4" spans="1:12" ht="45">
      <c r="A4" s="83"/>
      <c r="B4" s="3" t="s">
        <v>750</v>
      </c>
      <c r="C4" s="3" t="s">
        <v>751</v>
      </c>
      <c r="D4" s="3" t="s">
        <v>752</v>
      </c>
      <c r="E4" s="3" t="s">
        <v>753</v>
      </c>
      <c r="F4" s="3" t="s">
        <v>754</v>
      </c>
      <c r="G4" s="3" t="s">
        <v>755</v>
      </c>
      <c r="H4" s="3" t="s">
        <v>756</v>
      </c>
      <c r="I4" s="3">
        <v>5000</v>
      </c>
      <c r="J4" s="62"/>
      <c r="K4" s="65"/>
      <c r="L4" s="37"/>
    </row>
    <row r="5" spans="1:12" ht="33.75">
      <c r="A5" s="83" t="s">
        <v>2248</v>
      </c>
      <c r="B5" s="3" t="s">
        <v>757</v>
      </c>
      <c r="C5" s="3" t="s">
        <v>758</v>
      </c>
      <c r="D5" s="3" t="s">
        <v>759</v>
      </c>
      <c r="E5" s="3" t="s">
        <v>760</v>
      </c>
      <c r="F5" s="3" t="s">
        <v>761</v>
      </c>
      <c r="G5" s="3" t="s">
        <v>762</v>
      </c>
      <c r="H5" s="3" t="s">
        <v>763</v>
      </c>
      <c r="I5" s="3">
        <v>0</v>
      </c>
      <c r="J5" s="60">
        <v>600</v>
      </c>
      <c r="K5" s="63">
        <v>570</v>
      </c>
      <c r="L5" s="24" t="s">
        <v>587</v>
      </c>
    </row>
    <row r="6" spans="1:12" ht="33.75">
      <c r="A6" s="83"/>
      <c r="B6" s="3" t="s">
        <v>757</v>
      </c>
      <c r="C6" s="3" t="s">
        <v>758</v>
      </c>
      <c r="D6" s="3" t="s">
        <v>759</v>
      </c>
      <c r="E6" s="3" t="s">
        <v>764</v>
      </c>
      <c r="F6" s="3" t="s">
        <v>765</v>
      </c>
      <c r="G6" s="3" t="s">
        <v>766</v>
      </c>
      <c r="H6" s="3" t="s">
        <v>2250</v>
      </c>
      <c r="I6" s="3">
        <v>600</v>
      </c>
      <c r="J6" s="62"/>
      <c r="K6" s="65"/>
      <c r="L6" s="37"/>
    </row>
    <row r="7" spans="1:12" ht="67.5">
      <c r="A7" s="83" t="s">
        <v>2249</v>
      </c>
      <c r="B7" s="3" t="s">
        <v>768</v>
      </c>
      <c r="C7" s="3" t="s">
        <v>769</v>
      </c>
      <c r="D7" s="3" t="s">
        <v>759</v>
      </c>
      <c r="E7" s="3" t="s">
        <v>770</v>
      </c>
      <c r="F7" s="3" t="s">
        <v>771</v>
      </c>
      <c r="G7" s="3" t="s">
        <v>772</v>
      </c>
      <c r="H7" s="3" t="s">
        <v>773</v>
      </c>
      <c r="I7" s="3">
        <v>5000</v>
      </c>
      <c r="J7" s="60">
        <f>SUM(I7:I16)</f>
        <v>22600</v>
      </c>
      <c r="K7" s="63">
        <f>J7*0.95</f>
        <v>21470</v>
      </c>
      <c r="L7" s="37"/>
    </row>
    <row r="8" spans="1:12" ht="67.5">
      <c r="A8" s="83"/>
      <c r="B8" s="3" t="s">
        <v>774</v>
      </c>
      <c r="C8" s="3" t="s">
        <v>775</v>
      </c>
      <c r="D8" s="3" t="s">
        <v>759</v>
      </c>
      <c r="E8" s="3" t="s">
        <v>2056</v>
      </c>
      <c r="F8" s="3" t="s">
        <v>2057</v>
      </c>
      <c r="G8" s="3" t="s">
        <v>2058</v>
      </c>
      <c r="H8" s="3" t="s">
        <v>2059</v>
      </c>
      <c r="I8" s="3">
        <v>5000</v>
      </c>
      <c r="J8" s="61"/>
      <c r="K8" s="64"/>
      <c r="L8" s="37"/>
    </row>
    <row r="9" spans="1:12" ht="56.25">
      <c r="A9" s="83"/>
      <c r="B9" s="3" t="s">
        <v>2060</v>
      </c>
      <c r="C9" s="3" t="s">
        <v>2061</v>
      </c>
      <c r="D9" s="3" t="s">
        <v>2062</v>
      </c>
      <c r="E9" s="3" t="s">
        <v>2063</v>
      </c>
      <c r="F9" s="3" t="s">
        <v>2064</v>
      </c>
      <c r="G9" s="3" t="s">
        <v>2065</v>
      </c>
      <c r="H9" s="3" t="s">
        <v>2066</v>
      </c>
      <c r="I9" s="3">
        <v>5000</v>
      </c>
      <c r="J9" s="61"/>
      <c r="K9" s="64"/>
      <c r="L9" s="37"/>
    </row>
    <row r="10" spans="1:12" ht="90">
      <c r="A10" s="83"/>
      <c r="B10" s="3" t="s">
        <v>2060</v>
      </c>
      <c r="C10" s="3" t="s">
        <v>2061</v>
      </c>
      <c r="D10" s="3" t="s">
        <v>2062</v>
      </c>
      <c r="E10" s="3" t="s">
        <v>2067</v>
      </c>
      <c r="F10" s="3" t="s">
        <v>2068</v>
      </c>
      <c r="G10" s="3"/>
      <c r="H10" s="3" t="s">
        <v>2069</v>
      </c>
      <c r="I10" s="3">
        <v>0</v>
      </c>
      <c r="J10" s="61"/>
      <c r="K10" s="64"/>
      <c r="L10" s="3" t="s">
        <v>2255</v>
      </c>
    </row>
    <row r="11" spans="1:12" ht="33.75">
      <c r="A11" s="83"/>
      <c r="B11" s="3" t="s">
        <v>2070</v>
      </c>
      <c r="C11" s="3" t="s">
        <v>2071</v>
      </c>
      <c r="D11" s="3" t="s">
        <v>2072</v>
      </c>
      <c r="E11" s="3" t="s">
        <v>2073</v>
      </c>
      <c r="F11" s="3" t="s">
        <v>2074</v>
      </c>
      <c r="G11" s="3" t="s">
        <v>2075</v>
      </c>
      <c r="H11" s="3" t="s">
        <v>2076</v>
      </c>
      <c r="I11" s="3">
        <v>1000</v>
      </c>
      <c r="J11" s="61"/>
      <c r="K11" s="64"/>
      <c r="L11" s="37"/>
    </row>
    <row r="12" spans="1:12" ht="33.75">
      <c r="A12" s="83"/>
      <c r="B12" s="3" t="s">
        <v>2077</v>
      </c>
      <c r="C12" s="3" t="s">
        <v>2071</v>
      </c>
      <c r="D12" s="3" t="s">
        <v>2078</v>
      </c>
      <c r="E12" s="3" t="s">
        <v>2079</v>
      </c>
      <c r="F12" s="3" t="s">
        <v>2080</v>
      </c>
      <c r="G12" s="3" t="s">
        <v>2081</v>
      </c>
      <c r="H12" s="3" t="s">
        <v>767</v>
      </c>
      <c r="I12" s="3">
        <v>2000</v>
      </c>
      <c r="J12" s="61"/>
      <c r="K12" s="64"/>
      <c r="L12" s="37"/>
    </row>
    <row r="13" spans="1:12" ht="33.75">
      <c r="A13" s="83"/>
      <c r="B13" s="3" t="s">
        <v>2082</v>
      </c>
      <c r="C13" s="3" t="s">
        <v>2083</v>
      </c>
      <c r="D13" s="3" t="s">
        <v>759</v>
      </c>
      <c r="E13" s="3" t="s">
        <v>2084</v>
      </c>
      <c r="F13" s="3" t="s">
        <v>2085</v>
      </c>
      <c r="G13" s="3" t="s">
        <v>2086</v>
      </c>
      <c r="H13" s="3" t="s">
        <v>767</v>
      </c>
      <c r="I13" s="3">
        <v>2000</v>
      </c>
      <c r="J13" s="61"/>
      <c r="K13" s="64"/>
      <c r="L13" s="37"/>
    </row>
    <row r="14" spans="1:12" ht="22.5">
      <c r="A14" s="83"/>
      <c r="B14" s="3" t="s">
        <v>2087</v>
      </c>
      <c r="C14" s="3" t="s">
        <v>2088</v>
      </c>
      <c r="D14" s="3" t="s">
        <v>2089</v>
      </c>
      <c r="E14" s="3" t="s">
        <v>2090</v>
      </c>
      <c r="F14" s="3" t="s">
        <v>2091</v>
      </c>
      <c r="G14" s="3" t="s">
        <v>2092</v>
      </c>
      <c r="H14" s="3" t="s">
        <v>2093</v>
      </c>
      <c r="I14" s="3">
        <v>600</v>
      </c>
      <c r="J14" s="61"/>
      <c r="K14" s="64"/>
      <c r="L14" s="37"/>
    </row>
    <row r="15" spans="1:12" ht="22.5">
      <c r="A15" s="83"/>
      <c r="B15" s="3" t="s">
        <v>2087</v>
      </c>
      <c r="C15" s="3" t="s">
        <v>2094</v>
      </c>
      <c r="D15" s="3" t="s">
        <v>2089</v>
      </c>
      <c r="E15" s="3" t="s">
        <v>2095</v>
      </c>
      <c r="F15" s="3" t="s">
        <v>2096</v>
      </c>
      <c r="G15" s="3" t="s">
        <v>2097</v>
      </c>
      <c r="H15" s="3" t="s">
        <v>2098</v>
      </c>
      <c r="I15" s="3">
        <v>0</v>
      </c>
      <c r="J15" s="61"/>
      <c r="K15" s="64"/>
      <c r="L15" s="3" t="s">
        <v>2099</v>
      </c>
    </row>
    <row r="16" spans="1:12" ht="22.5">
      <c r="A16" s="83"/>
      <c r="B16" s="3" t="s">
        <v>2100</v>
      </c>
      <c r="C16" s="3" t="s">
        <v>2101</v>
      </c>
      <c r="D16" s="3" t="s">
        <v>2089</v>
      </c>
      <c r="E16" s="3" t="s">
        <v>2102</v>
      </c>
      <c r="F16" s="3" t="s">
        <v>2096</v>
      </c>
      <c r="G16" s="3" t="s">
        <v>2103</v>
      </c>
      <c r="H16" s="3" t="s">
        <v>767</v>
      </c>
      <c r="I16" s="3">
        <v>2000</v>
      </c>
      <c r="J16" s="62"/>
      <c r="K16" s="65"/>
      <c r="L16" s="37"/>
    </row>
    <row r="17" spans="1:12" ht="33.75">
      <c r="A17" s="83" t="s">
        <v>2241</v>
      </c>
      <c r="B17" s="3" t="s">
        <v>2104</v>
      </c>
      <c r="C17" s="3" t="s">
        <v>2105</v>
      </c>
      <c r="D17" s="3" t="s">
        <v>2089</v>
      </c>
      <c r="E17" s="3" t="s">
        <v>2106</v>
      </c>
      <c r="F17" s="3" t="s">
        <v>2107</v>
      </c>
      <c r="G17" s="3" t="s">
        <v>2108</v>
      </c>
      <c r="H17" s="3" t="s">
        <v>2109</v>
      </c>
      <c r="I17" s="3">
        <v>1000</v>
      </c>
      <c r="J17" s="60">
        <v>6000</v>
      </c>
      <c r="K17" s="63">
        <f>J17*0.95</f>
        <v>5700</v>
      </c>
      <c r="L17" s="3"/>
    </row>
    <row r="18" spans="1:12" ht="33.75">
      <c r="A18" s="83"/>
      <c r="B18" s="3" t="s">
        <v>2104</v>
      </c>
      <c r="C18" s="3" t="s">
        <v>2105</v>
      </c>
      <c r="D18" s="3" t="s">
        <v>2089</v>
      </c>
      <c r="E18" s="3" t="s">
        <v>2110</v>
      </c>
      <c r="F18" s="3" t="s">
        <v>2111</v>
      </c>
      <c r="G18" s="3" t="s">
        <v>2112</v>
      </c>
      <c r="H18" s="3" t="s">
        <v>2113</v>
      </c>
      <c r="I18" s="3">
        <v>1000</v>
      </c>
      <c r="J18" s="61"/>
      <c r="K18" s="64"/>
      <c r="L18" s="3"/>
    </row>
    <row r="19" spans="1:12" ht="22.5">
      <c r="A19" s="83"/>
      <c r="B19" s="3" t="s">
        <v>2104</v>
      </c>
      <c r="C19" s="3" t="s">
        <v>2105</v>
      </c>
      <c r="D19" s="3" t="s">
        <v>2089</v>
      </c>
      <c r="E19" s="3" t="s">
        <v>2114</v>
      </c>
      <c r="F19" s="3" t="s">
        <v>2115</v>
      </c>
      <c r="G19" s="3" t="s">
        <v>2108</v>
      </c>
      <c r="H19" s="3" t="s">
        <v>2116</v>
      </c>
      <c r="I19" s="3">
        <v>2000</v>
      </c>
      <c r="J19" s="61"/>
      <c r="K19" s="64"/>
      <c r="L19" s="3"/>
    </row>
    <row r="20" spans="1:12" ht="33.75">
      <c r="A20" s="83"/>
      <c r="B20" s="3" t="s">
        <v>2104</v>
      </c>
      <c r="C20" s="3" t="s">
        <v>2105</v>
      </c>
      <c r="D20" s="3" t="s">
        <v>2089</v>
      </c>
      <c r="E20" s="3" t="s">
        <v>2117</v>
      </c>
      <c r="F20" s="3" t="s">
        <v>2118</v>
      </c>
      <c r="G20" s="3" t="s">
        <v>2119</v>
      </c>
      <c r="H20" s="3" t="s">
        <v>2120</v>
      </c>
      <c r="I20" s="3">
        <v>2000</v>
      </c>
      <c r="J20" s="62"/>
      <c r="K20" s="65"/>
      <c r="L20" s="3"/>
    </row>
    <row r="21" spans="1:12" ht="33.75">
      <c r="A21" s="83" t="s">
        <v>2242</v>
      </c>
      <c r="B21" s="3" t="s">
        <v>2121</v>
      </c>
      <c r="C21" s="3" t="s">
        <v>2088</v>
      </c>
      <c r="D21" s="3" t="s">
        <v>2089</v>
      </c>
      <c r="E21" s="3" t="s">
        <v>2122</v>
      </c>
      <c r="F21" s="3" t="s">
        <v>2096</v>
      </c>
      <c r="G21" s="3" t="s">
        <v>2123</v>
      </c>
      <c r="H21" s="3" t="s">
        <v>2124</v>
      </c>
      <c r="I21" s="3">
        <v>2000</v>
      </c>
      <c r="J21" s="60">
        <v>8600</v>
      </c>
      <c r="K21" s="63">
        <f>J21*0.95</f>
        <v>8170</v>
      </c>
      <c r="L21" s="3"/>
    </row>
    <row r="22" spans="1:12" ht="45">
      <c r="A22" s="83"/>
      <c r="B22" s="3" t="s">
        <v>2125</v>
      </c>
      <c r="C22" s="3" t="s">
        <v>2126</v>
      </c>
      <c r="D22" s="3" t="s">
        <v>2127</v>
      </c>
      <c r="E22" s="3" t="s">
        <v>2128</v>
      </c>
      <c r="F22" s="3" t="s">
        <v>2096</v>
      </c>
      <c r="G22" s="3" t="s">
        <v>2129</v>
      </c>
      <c r="H22" s="3" t="s">
        <v>2130</v>
      </c>
      <c r="I22" s="3">
        <v>2000</v>
      </c>
      <c r="J22" s="61"/>
      <c r="K22" s="64"/>
      <c r="L22" s="3"/>
    </row>
    <row r="23" spans="1:13" ht="45">
      <c r="A23" s="83"/>
      <c r="B23" s="3" t="s">
        <v>2125</v>
      </c>
      <c r="C23" s="3" t="s">
        <v>2131</v>
      </c>
      <c r="D23" s="3" t="s">
        <v>2132</v>
      </c>
      <c r="E23" s="3" t="s">
        <v>2133</v>
      </c>
      <c r="F23" s="3" t="s">
        <v>2134</v>
      </c>
      <c r="G23" s="3" t="s">
        <v>2108</v>
      </c>
      <c r="H23" s="3" t="s">
        <v>2093</v>
      </c>
      <c r="I23" s="3">
        <v>600</v>
      </c>
      <c r="J23" s="61"/>
      <c r="K23" s="64"/>
      <c r="L23" s="3"/>
      <c r="M23" s="3" t="s">
        <v>2135</v>
      </c>
    </row>
    <row r="24" spans="1:12" ht="22.5">
      <c r="A24" s="83"/>
      <c r="B24" s="3" t="s">
        <v>2136</v>
      </c>
      <c r="C24" s="3" t="s">
        <v>2088</v>
      </c>
      <c r="D24" s="3" t="s">
        <v>2089</v>
      </c>
      <c r="E24" s="3" t="s">
        <v>2137</v>
      </c>
      <c r="F24" s="3" t="s">
        <v>2115</v>
      </c>
      <c r="G24" s="3" t="s">
        <v>2108</v>
      </c>
      <c r="H24" s="3" t="s">
        <v>2138</v>
      </c>
      <c r="I24" s="3">
        <v>2000</v>
      </c>
      <c r="J24" s="61"/>
      <c r="K24" s="64"/>
      <c r="L24" s="3"/>
    </row>
    <row r="25" spans="1:12" ht="22.5">
      <c r="A25" s="83"/>
      <c r="B25" s="3" t="s">
        <v>2139</v>
      </c>
      <c r="C25" s="3" t="s">
        <v>2088</v>
      </c>
      <c r="D25" s="3" t="s">
        <v>2089</v>
      </c>
      <c r="E25" s="3" t="s">
        <v>2140</v>
      </c>
      <c r="F25" s="3" t="s">
        <v>761</v>
      </c>
      <c r="G25" s="3" t="s">
        <v>2141</v>
      </c>
      <c r="H25" s="3" t="s">
        <v>2251</v>
      </c>
      <c r="I25" s="3">
        <v>2000</v>
      </c>
      <c r="J25" s="61"/>
      <c r="K25" s="64"/>
      <c r="L25" s="3"/>
    </row>
    <row r="26" spans="1:12" ht="33.75">
      <c r="A26" s="83"/>
      <c r="B26" s="3" t="s">
        <v>2142</v>
      </c>
      <c r="C26" s="3" t="s">
        <v>2143</v>
      </c>
      <c r="D26" s="3" t="s">
        <v>2072</v>
      </c>
      <c r="E26" s="3" t="s">
        <v>2144</v>
      </c>
      <c r="F26" s="3" t="s">
        <v>761</v>
      </c>
      <c r="G26" s="3" t="s">
        <v>762</v>
      </c>
      <c r="H26" s="3" t="s">
        <v>2145</v>
      </c>
      <c r="I26" s="3">
        <v>0</v>
      </c>
      <c r="J26" s="62"/>
      <c r="K26" s="65"/>
      <c r="L26" s="3" t="s">
        <v>2252</v>
      </c>
    </row>
    <row r="27" spans="1:12" ht="45">
      <c r="A27" s="83" t="s">
        <v>2243</v>
      </c>
      <c r="B27" s="3" t="s">
        <v>2146</v>
      </c>
      <c r="C27" s="3" t="s">
        <v>2147</v>
      </c>
      <c r="D27" s="3" t="s">
        <v>2148</v>
      </c>
      <c r="E27" s="3" t="s">
        <v>2149</v>
      </c>
      <c r="F27" s="3" t="s">
        <v>2150</v>
      </c>
      <c r="G27" s="3" t="s">
        <v>2151</v>
      </c>
      <c r="H27" s="3" t="s">
        <v>2152</v>
      </c>
      <c r="I27" s="3">
        <v>5000</v>
      </c>
      <c r="J27" s="60">
        <v>6000</v>
      </c>
      <c r="K27" s="63">
        <v>5700</v>
      </c>
      <c r="L27" s="3"/>
    </row>
    <row r="28" spans="1:12" ht="22.5">
      <c r="A28" s="83"/>
      <c r="B28" s="3" t="s">
        <v>2153</v>
      </c>
      <c r="C28" s="3" t="s">
        <v>2101</v>
      </c>
      <c r="D28" s="3" t="s">
        <v>2089</v>
      </c>
      <c r="E28" s="3" t="s">
        <v>2154</v>
      </c>
      <c r="F28" s="3" t="s">
        <v>2111</v>
      </c>
      <c r="G28" s="3" t="s">
        <v>2119</v>
      </c>
      <c r="H28" s="3" t="s">
        <v>2155</v>
      </c>
      <c r="I28" s="3">
        <v>1000</v>
      </c>
      <c r="J28" s="62"/>
      <c r="K28" s="65"/>
      <c r="L28" s="3"/>
    </row>
    <row r="29" spans="1:12" ht="56.25">
      <c r="A29" s="83" t="s">
        <v>2244</v>
      </c>
      <c r="B29" s="3" t="s">
        <v>2156</v>
      </c>
      <c r="C29" s="3" t="s">
        <v>2157</v>
      </c>
      <c r="D29" s="3" t="s">
        <v>2072</v>
      </c>
      <c r="E29" s="3" t="s">
        <v>2158</v>
      </c>
      <c r="F29" s="3" t="s">
        <v>2159</v>
      </c>
      <c r="G29" s="3" t="s">
        <v>2160</v>
      </c>
      <c r="H29" s="3"/>
      <c r="I29" s="3"/>
      <c r="J29" s="60">
        <v>4000</v>
      </c>
      <c r="K29" s="63">
        <v>3800</v>
      </c>
      <c r="L29" s="3"/>
    </row>
    <row r="30" spans="1:12" ht="33.75">
      <c r="A30" s="83"/>
      <c r="B30" s="3" t="s">
        <v>2161</v>
      </c>
      <c r="C30" s="3" t="s">
        <v>2101</v>
      </c>
      <c r="D30" s="3" t="s">
        <v>2089</v>
      </c>
      <c r="E30" s="3" t="s">
        <v>2162</v>
      </c>
      <c r="F30" s="3" t="s">
        <v>2163</v>
      </c>
      <c r="G30" s="3" t="s">
        <v>2164</v>
      </c>
      <c r="H30" s="3" t="s">
        <v>2124</v>
      </c>
      <c r="I30" s="3">
        <v>2000</v>
      </c>
      <c r="J30" s="61"/>
      <c r="K30" s="64"/>
      <c r="L30" s="3"/>
    </row>
    <row r="31" spans="1:12" ht="22.5">
      <c r="A31" s="83"/>
      <c r="B31" s="3" t="s">
        <v>2165</v>
      </c>
      <c r="C31" s="3" t="s">
        <v>2101</v>
      </c>
      <c r="D31" s="3" t="s">
        <v>2089</v>
      </c>
      <c r="E31" s="3" t="s">
        <v>2166</v>
      </c>
      <c r="F31" s="3" t="s">
        <v>2163</v>
      </c>
      <c r="G31" s="3" t="s">
        <v>2167</v>
      </c>
      <c r="H31" s="3" t="s">
        <v>767</v>
      </c>
      <c r="I31" s="3">
        <v>2000</v>
      </c>
      <c r="J31" s="61"/>
      <c r="K31" s="64"/>
      <c r="L31" s="3"/>
    </row>
    <row r="32" spans="1:12" ht="22.5">
      <c r="A32" s="83"/>
      <c r="B32" s="3" t="s">
        <v>2168</v>
      </c>
      <c r="C32" s="3" t="s">
        <v>2101</v>
      </c>
      <c r="D32" s="3" t="s">
        <v>2089</v>
      </c>
      <c r="E32" s="3" t="s">
        <v>2169</v>
      </c>
      <c r="F32" s="3" t="s">
        <v>2170</v>
      </c>
      <c r="G32" s="3">
        <v>2006</v>
      </c>
      <c r="H32" s="3"/>
      <c r="I32" s="3"/>
      <c r="J32" s="62"/>
      <c r="K32" s="65"/>
      <c r="L32" s="3"/>
    </row>
    <row r="33" spans="1:12" ht="22.5">
      <c r="A33" s="83" t="s">
        <v>2245</v>
      </c>
      <c r="B33" s="3" t="s">
        <v>2171</v>
      </c>
      <c r="C33" s="3" t="s">
        <v>2172</v>
      </c>
      <c r="D33" s="3" t="s">
        <v>2173</v>
      </c>
      <c r="E33" s="3" t="s">
        <v>2174</v>
      </c>
      <c r="F33" s="3" t="s">
        <v>2175</v>
      </c>
      <c r="G33" s="3" t="s">
        <v>2081</v>
      </c>
      <c r="H33" s="3" t="s">
        <v>2176</v>
      </c>
      <c r="I33" s="3">
        <v>2000</v>
      </c>
      <c r="J33" s="60">
        <v>3000</v>
      </c>
      <c r="K33" s="63">
        <v>2850</v>
      </c>
      <c r="L33" s="3"/>
    </row>
    <row r="34" spans="1:12" ht="45">
      <c r="A34" s="83"/>
      <c r="B34" s="3" t="s">
        <v>2177</v>
      </c>
      <c r="C34" s="3" t="s">
        <v>2178</v>
      </c>
      <c r="D34" s="3" t="s">
        <v>2179</v>
      </c>
      <c r="E34" s="3" t="s">
        <v>2180</v>
      </c>
      <c r="F34" s="3" t="s">
        <v>2111</v>
      </c>
      <c r="G34" s="3" t="s">
        <v>2181</v>
      </c>
      <c r="H34" s="3" t="s">
        <v>2182</v>
      </c>
      <c r="I34" s="3">
        <v>1000</v>
      </c>
      <c r="J34" s="62"/>
      <c r="K34" s="65"/>
      <c r="L34" s="3"/>
    </row>
    <row r="35" spans="1:12" ht="45">
      <c r="A35" s="83" t="s">
        <v>2246</v>
      </c>
      <c r="B35" s="3" t="s">
        <v>2183</v>
      </c>
      <c r="C35" s="3" t="s">
        <v>2184</v>
      </c>
      <c r="D35" s="3" t="s">
        <v>2089</v>
      </c>
      <c r="E35" s="3" t="s">
        <v>2185</v>
      </c>
      <c r="F35" s="3" t="s">
        <v>2186</v>
      </c>
      <c r="G35" s="3" t="s">
        <v>2187</v>
      </c>
      <c r="H35" s="3" t="s">
        <v>2188</v>
      </c>
      <c r="I35" s="3">
        <v>5000</v>
      </c>
      <c r="J35" s="60">
        <v>13000</v>
      </c>
      <c r="K35" s="63">
        <v>12350</v>
      </c>
      <c r="L35" s="3"/>
    </row>
    <row r="36" spans="1:12" ht="56.25">
      <c r="A36" s="83"/>
      <c r="B36" s="3" t="s">
        <v>2183</v>
      </c>
      <c r="C36" s="3" t="s">
        <v>2184</v>
      </c>
      <c r="D36" s="3" t="s">
        <v>2089</v>
      </c>
      <c r="E36" s="3" t="s">
        <v>2185</v>
      </c>
      <c r="F36" s="3" t="s">
        <v>2189</v>
      </c>
      <c r="G36" s="3"/>
      <c r="H36" s="3" t="s">
        <v>2190</v>
      </c>
      <c r="I36" s="3">
        <v>0</v>
      </c>
      <c r="J36" s="61"/>
      <c r="K36" s="64"/>
      <c r="L36" s="3" t="s">
        <v>2255</v>
      </c>
    </row>
    <row r="37" spans="1:12" ht="56.25">
      <c r="A37" s="83"/>
      <c r="B37" s="3" t="s">
        <v>2191</v>
      </c>
      <c r="C37" s="3" t="s">
        <v>2088</v>
      </c>
      <c r="D37" s="3" t="s">
        <v>2089</v>
      </c>
      <c r="E37" s="3" t="s">
        <v>2192</v>
      </c>
      <c r="F37" s="3" t="s">
        <v>2193</v>
      </c>
      <c r="G37" s="3" t="s">
        <v>2194</v>
      </c>
      <c r="H37" s="3" t="s">
        <v>2195</v>
      </c>
      <c r="I37" s="3">
        <v>5000</v>
      </c>
      <c r="J37" s="61"/>
      <c r="K37" s="64"/>
      <c r="L37" s="3"/>
    </row>
    <row r="38" spans="1:12" ht="56.25">
      <c r="A38" s="83"/>
      <c r="B38" s="3" t="s">
        <v>2196</v>
      </c>
      <c r="C38" s="3" t="s">
        <v>2071</v>
      </c>
      <c r="D38" s="3" t="s">
        <v>2072</v>
      </c>
      <c r="E38" s="3" t="s">
        <v>2197</v>
      </c>
      <c r="F38" s="3" t="s">
        <v>2198</v>
      </c>
      <c r="G38" s="3">
        <v>2006.6174</v>
      </c>
      <c r="H38" s="3" t="s">
        <v>2199</v>
      </c>
      <c r="I38" s="3">
        <v>1000</v>
      </c>
      <c r="J38" s="61"/>
      <c r="K38" s="64"/>
      <c r="L38" s="3"/>
    </row>
    <row r="39" spans="1:12" ht="90">
      <c r="A39" s="83"/>
      <c r="B39" s="3" t="s">
        <v>2200</v>
      </c>
      <c r="C39" s="3" t="s">
        <v>2071</v>
      </c>
      <c r="D39" s="3" t="s">
        <v>2072</v>
      </c>
      <c r="E39" s="3" t="s">
        <v>2201</v>
      </c>
      <c r="F39" s="3" t="s">
        <v>2202</v>
      </c>
      <c r="G39" s="3">
        <v>2006.11</v>
      </c>
      <c r="H39" s="3"/>
      <c r="I39" s="3"/>
      <c r="J39" s="61"/>
      <c r="K39" s="64"/>
      <c r="L39" s="3"/>
    </row>
    <row r="40" spans="1:12" ht="56.25">
      <c r="A40" s="83"/>
      <c r="B40" s="3" t="s">
        <v>2203</v>
      </c>
      <c r="C40" s="3" t="s">
        <v>2071</v>
      </c>
      <c r="D40" s="3" t="s">
        <v>2072</v>
      </c>
      <c r="E40" s="3" t="s">
        <v>2204</v>
      </c>
      <c r="F40" s="3" t="s">
        <v>2205</v>
      </c>
      <c r="G40" s="3" t="s">
        <v>2206</v>
      </c>
      <c r="H40" s="3"/>
      <c r="I40" s="3"/>
      <c r="J40" s="61"/>
      <c r="K40" s="64"/>
      <c r="L40" s="3"/>
    </row>
    <row r="41" spans="1:12" ht="33.75">
      <c r="A41" s="83"/>
      <c r="B41" s="3" t="s">
        <v>2207</v>
      </c>
      <c r="C41" s="3" t="s">
        <v>2088</v>
      </c>
      <c r="D41" s="3" t="s">
        <v>2089</v>
      </c>
      <c r="E41" s="3" t="s">
        <v>2208</v>
      </c>
      <c r="F41" s="3" t="s">
        <v>2163</v>
      </c>
      <c r="G41" s="3" t="s">
        <v>2209</v>
      </c>
      <c r="H41" s="3" t="s">
        <v>2210</v>
      </c>
      <c r="I41" s="3">
        <v>2000</v>
      </c>
      <c r="J41" s="62"/>
      <c r="K41" s="65"/>
      <c r="L41" s="3"/>
    </row>
    <row r="42" spans="1:13" ht="78.75">
      <c r="A42" s="83" t="s">
        <v>2031</v>
      </c>
      <c r="B42" s="3" t="s">
        <v>2211</v>
      </c>
      <c r="C42" s="3" t="s">
        <v>2147</v>
      </c>
      <c r="D42" s="3" t="s">
        <v>2148</v>
      </c>
      <c r="E42" s="3" t="s">
        <v>2212</v>
      </c>
      <c r="F42" s="3" t="s">
        <v>2213</v>
      </c>
      <c r="G42" s="3" t="s">
        <v>2214</v>
      </c>
      <c r="H42" s="3" t="s">
        <v>2215</v>
      </c>
      <c r="I42" s="3">
        <v>1000</v>
      </c>
      <c r="J42" s="60">
        <v>1600</v>
      </c>
      <c r="K42" s="63">
        <v>1520</v>
      </c>
      <c r="L42" s="3"/>
      <c r="M42" s="13" t="s">
        <v>2253</v>
      </c>
    </row>
    <row r="43" spans="1:12" ht="90">
      <c r="A43" s="83"/>
      <c r="B43" s="3" t="s">
        <v>2216</v>
      </c>
      <c r="C43" s="3" t="s">
        <v>744</v>
      </c>
      <c r="D43" s="3" t="s">
        <v>2217</v>
      </c>
      <c r="E43" s="3" t="s">
        <v>2218</v>
      </c>
      <c r="F43" s="3" t="s">
        <v>2219</v>
      </c>
      <c r="G43" s="3" t="s">
        <v>2220</v>
      </c>
      <c r="H43" s="3"/>
      <c r="I43" s="3"/>
      <c r="J43" s="61"/>
      <c r="K43" s="64"/>
      <c r="L43" s="3"/>
    </row>
    <row r="44" spans="1:12" ht="22.5">
      <c r="A44" s="83"/>
      <c r="B44" s="3" t="s">
        <v>2221</v>
      </c>
      <c r="C44" s="3" t="s">
        <v>751</v>
      </c>
      <c r="D44" s="3" t="s">
        <v>752</v>
      </c>
      <c r="E44" s="3" t="s">
        <v>2222</v>
      </c>
      <c r="F44" s="3" t="s">
        <v>2223</v>
      </c>
      <c r="G44" s="3">
        <v>2006.12</v>
      </c>
      <c r="H44" s="3"/>
      <c r="I44" s="3"/>
      <c r="J44" s="61"/>
      <c r="K44" s="64"/>
      <c r="L44" s="3"/>
    </row>
    <row r="45" spans="1:12" ht="33.75">
      <c r="A45" s="83"/>
      <c r="B45" s="3" t="s">
        <v>2224</v>
      </c>
      <c r="C45" s="3" t="s">
        <v>2071</v>
      </c>
      <c r="D45" s="3" t="s">
        <v>759</v>
      </c>
      <c r="E45" s="3" t="s">
        <v>2225</v>
      </c>
      <c r="F45" s="3" t="s">
        <v>765</v>
      </c>
      <c r="G45" s="3" t="s">
        <v>2226</v>
      </c>
      <c r="H45" s="3" t="s">
        <v>2093</v>
      </c>
      <c r="I45" s="3">
        <v>600</v>
      </c>
      <c r="J45" s="62"/>
      <c r="K45" s="65"/>
      <c r="L45" s="3"/>
    </row>
    <row r="46" spans="1:12" ht="67.5">
      <c r="A46" s="83" t="s">
        <v>2247</v>
      </c>
      <c r="B46" s="3" t="s">
        <v>2227</v>
      </c>
      <c r="C46" s="3" t="s">
        <v>2105</v>
      </c>
      <c r="D46" s="3" t="s">
        <v>2228</v>
      </c>
      <c r="E46" s="3" t="s">
        <v>2229</v>
      </c>
      <c r="F46" s="3" t="s">
        <v>2230</v>
      </c>
      <c r="G46" s="3" t="s">
        <v>2231</v>
      </c>
      <c r="H46" s="3" t="s">
        <v>2232</v>
      </c>
      <c r="I46" s="3">
        <v>3000</v>
      </c>
      <c r="J46" s="60">
        <v>3400</v>
      </c>
      <c r="K46" s="63">
        <v>3230</v>
      </c>
      <c r="L46" s="3"/>
    </row>
    <row r="47" spans="1:12" ht="45">
      <c r="A47" s="83"/>
      <c r="B47" s="3" t="s">
        <v>2227</v>
      </c>
      <c r="C47" s="3" t="s">
        <v>2105</v>
      </c>
      <c r="D47" s="3" t="s">
        <v>2228</v>
      </c>
      <c r="E47" s="3" t="s">
        <v>2233</v>
      </c>
      <c r="F47" s="3" t="s">
        <v>2234</v>
      </c>
      <c r="G47" s="3" t="s">
        <v>2235</v>
      </c>
      <c r="H47" s="3" t="s">
        <v>2236</v>
      </c>
      <c r="I47" s="3">
        <v>0</v>
      </c>
      <c r="J47" s="61"/>
      <c r="K47" s="64"/>
      <c r="L47" s="3" t="s">
        <v>2237</v>
      </c>
    </row>
    <row r="48" spans="1:12" ht="67.5">
      <c r="A48" s="83"/>
      <c r="B48" s="3" t="s">
        <v>2227</v>
      </c>
      <c r="C48" s="3" t="s">
        <v>2105</v>
      </c>
      <c r="D48" s="3" t="s">
        <v>2228</v>
      </c>
      <c r="E48" s="3" t="s">
        <v>2238</v>
      </c>
      <c r="F48" s="3" t="s">
        <v>2107</v>
      </c>
      <c r="G48" s="3" t="s">
        <v>762</v>
      </c>
      <c r="H48" s="3" t="s">
        <v>2239</v>
      </c>
      <c r="I48" s="3">
        <v>400</v>
      </c>
      <c r="J48" s="62"/>
      <c r="K48" s="65"/>
      <c r="L48" s="3" t="s">
        <v>2240</v>
      </c>
    </row>
    <row r="49" spans="9:11" ht="13.5">
      <c r="I49" s="1">
        <f>SUM(I3:I48)</f>
        <v>78800</v>
      </c>
      <c r="J49" s="1">
        <f>SUM(J3:J46)</f>
        <v>78800</v>
      </c>
      <c r="K49" s="14">
        <f>SUM(K3:K46)</f>
        <v>74860</v>
      </c>
    </row>
  </sheetData>
  <mergeCells count="34">
    <mergeCell ref="J42:J45"/>
    <mergeCell ref="K42:K45"/>
    <mergeCell ref="J46:J48"/>
    <mergeCell ref="K46:K48"/>
    <mergeCell ref="J33:J34"/>
    <mergeCell ref="K33:K34"/>
    <mergeCell ref="J35:J41"/>
    <mergeCell ref="K35:K41"/>
    <mergeCell ref="J27:J28"/>
    <mergeCell ref="K27:K28"/>
    <mergeCell ref="J29:J32"/>
    <mergeCell ref="K29:K32"/>
    <mergeCell ref="J17:J20"/>
    <mergeCell ref="K17:K20"/>
    <mergeCell ref="J21:J26"/>
    <mergeCell ref="K21:K26"/>
    <mergeCell ref="A1:L1"/>
    <mergeCell ref="A3:A4"/>
    <mergeCell ref="A5:A6"/>
    <mergeCell ref="A7:A16"/>
    <mergeCell ref="J3:J4"/>
    <mergeCell ref="K3:K4"/>
    <mergeCell ref="J5:J6"/>
    <mergeCell ref="K5:K6"/>
    <mergeCell ref="J7:J16"/>
    <mergeCell ref="K7:K16"/>
    <mergeCell ref="A17:A20"/>
    <mergeCell ref="A21:A26"/>
    <mergeCell ref="A27:A28"/>
    <mergeCell ref="A29:A32"/>
    <mergeCell ref="A33:A34"/>
    <mergeCell ref="A35:A41"/>
    <mergeCell ref="A42:A45"/>
    <mergeCell ref="A46:A48"/>
  </mergeCells>
  <printOptions/>
  <pageMargins left="0.16" right="0.16" top="0.35" bottom="0.32" header="0.26" footer="0.28"/>
  <pageSetup horizontalDpi="600" verticalDpi="600" orientation="portrait" paperSize="9" r:id="rId1"/>
  <rowBreaks count="3" manualBreakCount="3">
    <brk id="16" max="255" man="1"/>
    <brk id="34" max="255" man="1"/>
    <brk id="41" max="255" man="1"/>
  </rowBreaks>
</worksheet>
</file>

<file path=xl/worksheets/sheet7.xml><?xml version="1.0" encoding="utf-8"?>
<worksheet xmlns="http://schemas.openxmlformats.org/spreadsheetml/2006/main" xmlns:r="http://schemas.openxmlformats.org/officeDocument/2006/relationships">
  <dimension ref="A1:L25"/>
  <sheetViews>
    <sheetView view="pageBreakPreview" zoomScaleSheetLayoutView="100" workbookViewId="0" topLeftCell="A7">
      <selection activeCell="B21" sqref="A21:IV22"/>
    </sheetView>
  </sheetViews>
  <sheetFormatPr defaultColWidth="9.00390625" defaultRowHeight="14.25"/>
  <cols>
    <col min="1" max="1" width="2.875" style="39" customWidth="1"/>
    <col min="2" max="2" width="6.00390625" style="1" customWidth="1"/>
    <col min="3" max="3" width="5.75390625" style="1" customWidth="1"/>
    <col min="4" max="4" width="5.50390625" style="1" customWidth="1"/>
    <col min="5" max="5" width="16.50390625" style="1" customWidth="1"/>
    <col min="6" max="7" width="9.75390625" style="1" customWidth="1"/>
    <col min="8" max="8" width="11.875" style="1" customWidth="1"/>
    <col min="9" max="9" width="5.50390625" style="1" customWidth="1"/>
    <col min="10" max="11" width="5.75390625" style="1" customWidth="1"/>
    <col min="12" max="12" width="4.625" style="1" customWidth="1"/>
    <col min="13" max="16384" width="9.00390625" style="1" customWidth="1"/>
  </cols>
  <sheetData>
    <row r="1" spans="1:12" ht="41.25" customHeight="1">
      <c r="A1" s="69" t="s">
        <v>1777</v>
      </c>
      <c r="B1" s="69"/>
      <c r="C1" s="69"/>
      <c r="D1" s="69"/>
      <c r="E1" s="69"/>
      <c r="F1" s="69"/>
      <c r="G1" s="69"/>
      <c r="H1" s="69"/>
      <c r="I1" s="69"/>
      <c r="J1" s="69"/>
      <c r="K1" s="69"/>
      <c r="L1" s="69"/>
    </row>
    <row r="2" spans="1:12" ht="45">
      <c r="A2" s="13" t="s">
        <v>1072</v>
      </c>
      <c r="B2" s="13" t="s">
        <v>1073</v>
      </c>
      <c r="C2" s="13" t="s">
        <v>1074</v>
      </c>
      <c r="D2" s="13" t="s">
        <v>1075</v>
      </c>
      <c r="E2" s="13" t="s">
        <v>1076</v>
      </c>
      <c r="F2" s="13" t="s">
        <v>1077</v>
      </c>
      <c r="G2" s="13" t="s">
        <v>1078</v>
      </c>
      <c r="H2" s="13" t="s">
        <v>1807</v>
      </c>
      <c r="I2" s="37" t="s">
        <v>1312</v>
      </c>
      <c r="J2" s="37" t="s">
        <v>47</v>
      </c>
      <c r="K2" s="37" t="s">
        <v>1313</v>
      </c>
      <c r="L2" s="37" t="s">
        <v>404</v>
      </c>
    </row>
    <row r="3" spans="1:12" ht="45">
      <c r="A3" s="82" t="s">
        <v>1904</v>
      </c>
      <c r="B3" s="24" t="s">
        <v>1903</v>
      </c>
      <c r="C3" s="3" t="s">
        <v>1696</v>
      </c>
      <c r="D3" s="3" t="s">
        <v>1697</v>
      </c>
      <c r="E3" s="3" t="s">
        <v>1698</v>
      </c>
      <c r="F3" s="3" t="s">
        <v>1699</v>
      </c>
      <c r="G3" s="3" t="s">
        <v>331</v>
      </c>
      <c r="H3" s="3" t="s">
        <v>1090</v>
      </c>
      <c r="I3" s="3">
        <v>300</v>
      </c>
      <c r="J3" s="60">
        <v>900</v>
      </c>
      <c r="K3" s="60">
        <f>J3*0.95</f>
        <v>855</v>
      </c>
      <c r="L3" s="3"/>
    </row>
    <row r="4" spans="1:12" ht="45">
      <c r="A4" s="58"/>
      <c r="B4" s="24" t="s">
        <v>607</v>
      </c>
      <c r="C4" s="3" t="s">
        <v>1898</v>
      </c>
      <c r="D4" s="3" t="s">
        <v>1697</v>
      </c>
      <c r="E4" s="3" t="s">
        <v>1899</v>
      </c>
      <c r="F4" s="3" t="s">
        <v>1900</v>
      </c>
      <c r="G4" s="3" t="s">
        <v>1901</v>
      </c>
      <c r="H4" s="3" t="s">
        <v>1089</v>
      </c>
      <c r="I4" s="3">
        <v>600</v>
      </c>
      <c r="J4" s="61"/>
      <c r="K4" s="61"/>
      <c r="L4" s="3"/>
    </row>
    <row r="5" spans="1:12" ht="22.5">
      <c r="A5" s="59"/>
      <c r="B5" s="3" t="s">
        <v>1700</v>
      </c>
      <c r="C5" s="3" t="s">
        <v>1183</v>
      </c>
      <c r="D5" s="3" t="s">
        <v>344</v>
      </c>
      <c r="E5" s="3" t="s">
        <v>866</v>
      </c>
      <c r="F5" s="24" t="s">
        <v>867</v>
      </c>
      <c r="G5" s="3" t="s">
        <v>148</v>
      </c>
      <c r="H5" s="3"/>
      <c r="I5" s="3"/>
      <c r="J5" s="62"/>
      <c r="K5" s="62"/>
      <c r="L5" s="3"/>
    </row>
    <row r="6" spans="1:12" ht="45">
      <c r="A6" s="82" t="s">
        <v>1906</v>
      </c>
      <c r="B6" s="24" t="s">
        <v>1905</v>
      </c>
      <c r="C6" s="3" t="s">
        <v>1165</v>
      </c>
      <c r="D6" s="3" t="s">
        <v>1161</v>
      </c>
      <c r="E6" s="3" t="s">
        <v>1162</v>
      </c>
      <c r="F6" s="3" t="s">
        <v>1163</v>
      </c>
      <c r="G6" s="3">
        <v>2006.02</v>
      </c>
      <c r="H6" s="3" t="s">
        <v>1164</v>
      </c>
      <c r="I6" s="3">
        <v>1500</v>
      </c>
      <c r="J6" s="60">
        <v>1500</v>
      </c>
      <c r="K6" s="60">
        <f>J6*0.95</f>
        <v>1425</v>
      </c>
      <c r="L6" s="3"/>
    </row>
    <row r="7" spans="1:12" ht="33.75">
      <c r="A7" s="59"/>
      <c r="B7" s="3" t="s">
        <v>142</v>
      </c>
      <c r="C7" s="3" t="s">
        <v>140</v>
      </c>
      <c r="D7" s="3" t="s">
        <v>141</v>
      </c>
      <c r="E7" s="3" t="s">
        <v>143</v>
      </c>
      <c r="F7" s="24" t="s">
        <v>1771</v>
      </c>
      <c r="G7" s="3" t="s">
        <v>1794</v>
      </c>
      <c r="H7" s="3"/>
      <c r="I7" s="3"/>
      <c r="J7" s="62"/>
      <c r="K7" s="62"/>
      <c r="L7" s="3"/>
    </row>
    <row r="8" spans="1:12" ht="33.75">
      <c r="A8" s="57" t="s">
        <v>1914</v>
      </c>
      <c r="B8" s="24" t="s">
        <v>1907</v>
      </c>
      <c r="C8" s="3" t="s">
        <v>334</v>
      </c>
      <c r="D8" s="3" t="s">
        <v>335</v>
      </c>
      <c r="E8" s="3" t="s">
        <v>336</v>
      </c>
      <c r="F8" s="3" t="s">
        <v>337</v>
      </c>
      <c r="G8" s="3" t="s">
        <v>338</v>
      </c>
      <c r="H8" s="3" t="s">
        <v>1090</v>
      </c>
      <c r="I8" s="3">
        <v>300</v>
      </c>
      <c r="J8" s="60">
        <v>600</v>
      </c>
      <c r="K8" s="60">
        <f>J8*0.95</f>
        <v>570</v>
      </c>
      <c r="L8" s="3"/>
    </row>
    <row r="9" spans="1:12" ht="33.75">
      <c r="A9" s="59"/>
      <c r="B9" s="3" t="s">
        <v>339</v>
      </c>
      <c r="C9" s="3" t="s">
        <v>340</v>
      </c>
      <c r="D9" s="3" t="s">
        <v>335</v>
      </c>
      <c r="E9" s="3" t="s">
        <v>341</v>
      </c>
      <c r="F9" s="3" t="s">
        <v>342</v>
      </c>
      <c r="G9" s="3" t="s">
        <v>1784</v>
      </c>
      <c r="H9" s="3" t="s">
        <v>1090</v>
      </c>
      <c r="I9" s="3">
        <v>300</v>
      </c>
      <c r="J9" s="62"/>
      <c r="K9" s="62"/>
      <c r="L9" s="3"/>
    </row>
    <row r="10" spans="1:12" ht="40.5">
      <c r="A10" s="38" t="s">
        <v>1915</v>
      </c>
      <c r="B10" s="24" t="s">
        <v>1908</v>
      </c>
      <c r="C10" s="3" t="s">
        <v>343</v>
      </c>
      <c r="D10" s="3" t="s">
        <v>344</v>
      </c>
      <c r="E10" s="3" t="s">
        <v>345</v>
      </c>
      <c r="F10" s="3" t="s">
        <v>346</v>
      </c>
      <c r="G10" s="3" t="s">
        <v>1159</v>
      </c>
      <c r="H10" s="3"/>
      <c r="I10" s="3"/>
      <c r="J10" s="3"/>
      <c r="K10" s="3"/>
      <c r="L10" s="3"/>
    </row>
    <row r="11" spans="1:12" ht="22.5">
      <c r="A11" s="82" t="s">
        <v>1029</v>
      </c>
      <c r="B11" s="24" t="s">
        <v>1029</v>
      </c>
      <c r="C11" s="3" t="s">
        <v>329</v>
      </c>
      <c r="D11" s="15" t="s">
        <v>1086</v>
      </c>
      <c r="E11" s="3" t="s">
        <v>1701</v>
      </c>
      <c r="F11" s="3" t="s">
        <v>1702</v>
      </c>
      <c r="G11" s="3" t="s">
        <v>864</v>
      </c>
      <c r="H11" s="3" t="s">
        <v>1090</v>
      </c>
      <c r="I11" s="3">
        <v>300</v>
      </c>
      <c r="J11" s="60">
        <v>1900</v>
      </c>
      <c r="K11" s="60">
        <f>J11*0.95</f>
        <v>1805</v>
      </c>
      <c r="L11" s="3"/>
    </row>
    <row r="12" spans="1:12" ht="33.75">
      <c r="A12" s="58"/>
      <c r="B12" s="3" t="s">
        <v>1576</v>
      </c>
      <c r="C12" s="3" t="s">
        <v>1575</v>
      </c>
      <c r="D12" s="3" t="s">
        <v>865</v>
      </c>
      <c r="E12" s="3" t="s">
        <v>1703</v>
      </c>
      <c r="F12" s="3" t="s">
        <v>1704</v>
      </c>
      <c r="G12" s="3" t="s">
        <v>551</v>
      </c>
      <c r="H12" s="3" t="s">
        <v>1089</v>
      </c>
      <c r="I12" s="3">
        <v>600</v>
      </c>
      <c r="J12" s="61"/>
      <c r="K12" s="61"/>
      <c r="L12" s="3"/>
    </row>
    <row r="13" spans="1:12" ht="78.75">
      <c r="A13" s="59"/>
      <c r="B13" s="3" t="s">
        <v>1576</v>
      </c>
      <c r="C13" s="3" t="s">
        <v>1575</v>
      </c>
      <c r="D13" s="3" t="s">
        <v>865</v>
      </c>
      <c r="E13" s="3" t="s">
        <v>1682</v>
      </c>
      <c r="F13" s="3" t="s">
        <v>1656</v>
      </c>
      <c r="G13" s="3" t="s">
        <v>1657</v>
      </c>
      <c r="H13" s="24" t="s">
        <v>629</v>
      </c>
      <c r="I13" s="3">
        <v>1000</v>
      </c>
      <c r="J13" s="62"/>
      <c r="K13" s="62"/>
      <c r="L13" s="3"/>
    </row>
    <row r="14" spans="1:12" ht="22.5">
      <c r="A14" s="57" t="s">
        <v>1916</v>
      </c>
      <c r="B14" s="24" t="s">
        <v>1909</v>
      </c>
      <c r="C14" s="3" t="s">
        <v>255</v>
      </c>
      <c r="D14" s="3" t="s">
        <v>344</v>
      </c>
      <c r="E14" s="3" t="s">
        <v>1705</v>
      </c>
      <c r="F14" s="3" t="s">
        <v>1706</v>
      </c>
      <c r="G14" s="3" t="s">
        <v>1197</v>
      </c>
      <c r="H14" s="3" t="s">
        <v>638</v>
      </c>
      <c r="I14" s="3">
        <v>300</v>
      </c>
      <c r="J14" s="60">
        <v>300</v>
      </c>
      <c r="K14" s="60">
        <f>J14*0.95</f>
        <v>285</v>
      </c>
      <c r="L14" s="3"/>
    </row>
    <row r="15" spans="1:12" ht="22.5">
      <c r="A15" s="58"/>
      <c r="B15" s="3" t="s">
        <v>1198</v>
      </c>
      <c r="C15" s="3" t="s">
        <v>255</v>
      </c>
      <c r="D15" s="3" t="s">
        <v>344</v>
      </c>
      <c r="E15" s="3" t="s">
        <v>1707</v>
      </c>
      <c r="F15" s="3" t="s">
        <v>1199</v>
      </c>
      <c r="G15" s="3" t="s">
        <v>1200</v>
      </c>
      <c r="H15" s="3">
        <v>2006.11</v>
      </c>
      <c r="I15" s="3"/>
      <c r="J15" s="61"/>
      <c r="K15" s="61"/>
      <c r="L15" s="3"/>
    </row>
    <row r="16" spans="1:12" ht="22.5">
      <c r="A16" s="59"/>
      <c r="B16" s="3" t="s">
        <v>1201</v>
      </c>
      <c r="C16" s="3" t="s">
        <v>255</v>
      </c>
      <c r="D16" s="3" t="s">
        <v>344</v>
      </c>
      <c r="E16" s="3" t="s">
        <v>1708</v>
      </c>
      <c r="F16" s="24" t="s">
        <v>1773</v>
      </c>
      <c r="G16" s="3" t="s">
        <v>1202</v>
      </c>
      <c r="H16" s="3"/>
      <c r="I16" s="3"/>
      <c r="J16" s="62"/>
      <c r="K16" s="62"/>
      <c r="L16" s="3"/>
    </row>
    <row r="17" spans="1:12" ht="40.5">
      <c r="A17" s="38" t="s">
        <v>1917</v>
      </c>
      <c r="B17" s="24" t="s">
        <v>1910</v>
      </c>
      <c r="C17" s="3" t="s">
        <v>1709</v>
      </c>
      <c r="D17" s="3" t="s">
        <v>335</v>
      </c>
      <c r="E17" s="3" t="s">
        <v>1710</v>
      </c>
      <c r="F17" s="3" t="s">
        <v>1097</v>
      </c>
      <c r="G17" s="3" t="s">
        <v>1786</v>
      </c>
      <c r="H17" s="24" t="s">
        <v>618</v>
      </c>
      <c r="I17" s="3">
        <v>1000</v>
      </c>
      <c r="J17" s="3">
        <v>1000</v>
      </c>
      <c r="K17" s="3">
        <v>950</v>
      </c>
      <c r="L17" s="3"/>
    </row>
    <row r="18" spans="1:12" ht="22.5">
      <c r="A18" s="57" t="s">
        <v>1912</v>
      </c>
      <c r="B18" s="24" t="s">
        <v>1911</v>
      </c>
      <c r="C18" s="3" t="s">
        <v>249</v>
      </c>
      <c r="D18" s="3" t="s">
        <v>252</v>
      </c>
      <c r="E18" s="3" t="s">
        <v>253</v>
      </c>
      <c r="F18" s="3" t="s">
        <v>1774</v>
      </c>
      <c r="G18" s="3" t="s">
        <v>254</v>
      </c>
      <c r="H18" s="3" t="s">
        <v>613</v>
      </c>
      <c r="I18" s="3">
        <v>600</v>
      </c>
      <c r="J18" s="60">
        <v>3200</v>
      </c>
      <c r="K18" s="60">
        <f>J18*0.95</f>
        <v>3040</v>
      </c>
      <c r="L18" s="3"/>
    </row>
    <row r="19" spans="1:12" ht="35.25" customHeight="1">
      <c r="A19" s="58"/>
      <c r="B19" s="3" t="s">
        <v>251</v>
      </c>
      <c r="C19" s="3" t="s">
        <v>249</v>
      </c>
      <c r="D19" s="3" t="s">
        <v>252</v>
      </c>
      <c r="E19" s="3" t="s">
        <v>258</v>
      </c>
      <c r="F19" s="3" t="s">
        <v>256</v>
      </c>
      <c r="G19" s="3" t="s">
        <v>259</v>
      </c>
      <c r="H19" s="3" t="s">
        <v>614</v>
      </c>
      <c r="I19" s="3">
        <v>2000</v>
      </c>
      <c r="J19" s="61"/>
      <c r="K19" s="61"/>
      <c r="L19" s="3"/>
    </row>
    <row r="20" spans="1:12" ht="22.5">
      <c r="A20" s="59"/>
      <c r="B20" s="3" t="s">
        <v>251</v>
      </c>
      <c r="C20" s="3" t="s">
        <v>249</v>
      </c>
      <c r="D20" s="3" t="s">
        <v>252</v>
      </c>
      <c r="E20" s="3" t="s">
        <v>260</v>
      </c>
      <c r="F20" s="3" t="s">
        <v>1098</v>
      </c>
      <c r="G20" s="3" t="s">
        <v>259</v>
      </c>
      <c r="H20" s="3" t="s">
        <v>615</v>
      </c>
      <c r="I20" s="3">
        <v>600</v>
      </c>
      <c r="J20" s="62"/>
      <c r="K20" s="62"/>
      <c r="L20" s="3"/>
    </row>
    <row r="21" spans="1:12" ht="78.75">
      <c r="A21" s="57" t="s">
        <v>1918</v>
      </c>
      <c r="B21" s="24" t="s">
        <v>1913</v>
      </c>
      <c r="C21" s="3" t="s">
        <v>133</v>
      </c>
      <c r="D21" s="3" t="s">
        <v>2273</v>
      </c>
      <c r="E21" s="3" t="s">
        <v>1712</v>
      </c>
      <c r="F21" s="3" t="s">
        <v>1858</v>
      </c>
      <c r="G21" s="3" t="s">
        <v>1856</v>
      </c>
      <c r="H21" s="24" t="s">
        <v>1902</v>
      </c>
      <c r="I21" s="3">
        <v>5000</v>
      </c>
      <c r="J21" s="60">
        <v>5000</v>
      </c>
      <c r="K21" s="60">
        <f>J21*0.95</f>
        <v>4750</v>
      </c>
      <c r="L21" s="3"/>
    </row>
    <row r="22" spans="1:12" ht="45">
      <c r="A22" s="59"/>
      <c r="B22" s="3" t="s">
        <v>1711</v>
      </c>
      <c r="C22" s="3" t="s">
        <v>133</v>
      </c>
      <c r="D22" s="3" t="s">
        <v>2273</v>
      </c>
      <c r="E22" s="3" t="s">
        <v>1679</v>
      </c>
      <c r="F22" s="3" t="s">
        <v>1680</v>
      </c>
      <c r="G22" s="3" t="s">
        <v>1678</v>
      </c>
      <c r="H22" s="24" t="s">
        <v>1681</v>
      </c>
      <c r="I22" s="3">
        <v>0</v>
      </c>
      <c r="J22" s="62"/>
      <c r="K22" s="62"/>
      <c r="L22" s="3" t="s">
        <v>1815</v>
      </c>
    </row>
    <row r="23" spans="9:11" ht="13.5">
      <c r="I23" s="14">
        <f>SUM(I3:I22)</f>
        <v>14400</v>
      </c>
      <c r="J23" s="14">
        <f>SUM(J3:J21)</f>
        <v>14400</v>
      </c>
      <c r="K23" s="14">
        <f>SUM(K3:K22)</f>
        <v>13680</v>
      </c>
    </row>
    <row r="25" ht="13.5">
      <c r="I25" s="1">
        <f>I23*0.95</f>
        <v>13680</v>
      </c>
    </row>
  </sheetData>
  <mergeCells count="22">
    <mergeCell ref="A1:L1"/>
    <mergeCell ref="J14:J16"/>
    <mergeCell ref="K14:K16"/>
    <mergeCell ref="J18:J20"/>
    <mergeCell ref="K18:K20"/>
    <mergeCell ref="J8:J9"/>
    <mergeCell ref="K8:K9"/>
    <mergeCell ref="J11:J13"/>
    <mergeCell ref="J3:J5"/>
    <mergeCell ref="K3:K5"/>
    <mergeCell ref="J6:J7"/>
    <mergeCell ref="K6:K7"/>
    <mergeCell ref="A14:A16"/>
    <mergeCell ref="A18:A20"/>
    <mergeCell ref="A21:A22"/>
    <mergeCell ref="K11:K13"/>
    <mergeCell ref="J21:J22"/>
    <mergeCell ref="K21:K22"/>
    <mergeCell ref="A3:A5"/>
    <mergeCell ref="A6:A7"/>
    <mergeCell ref="A8:A9"/>
    <mergeCell ref="A11:A13"/>
  </mergeCells>
  <printOptions/>
  <pageMargins left="0.34" right="0.3" top="0.4" bottom="0.17" header="0.38" footer="0.17"/>
  <pageSetup horizontalDpi="600" verticalDpi="600" orientation="portrait" paperSize="9" r:id="rId1"/>
  <rowBreaks count="1" manualBreakCount="1">
    <brk id="13" max="255" man="1"/>
  </rowBreaks>
</worksheet>
</file>

<file path=xl/worksheets/sheet8.xml><?xml version="1.0" encoding="utf-8"?>
<worksheet xmlns="http://schemas.openxmlformats.org/spreadsheetml/2006/main" xmlns:r="http://schemas.openxmlformats.org/officeDocument/2006/relationships">
  <dimension ref="A1:M73"/>
  <sheetViews>
    <sheetView view="pageBreakPreview" zoomScaleSheetLayoutView="100" workbookViewId="0" topLeftCell="A31">
      <selection activeCell="H49" sqref="H49"/>
    </sheetView>
  </sheetViews>
  <sheetFormatPr defaultColWidth="9.00390625" defaultRowHeight="14.25"/>
  <cols>
    <col min="1" max="1" width="2.875" style="45" customWidth="1"/>
    <col min="2" max="2" width="5.875" style="6" customWidth="1"/>
    <col min="3" max="3" width="5.375" style="6" customWidth="1"/>
    <col min="4" max="4" width="4.50390625" style="6" customWidth="1"/>
    <col min="5" max="5" width="18.875" style="6" customWidth="1"/>
    <col min="6" max="6" width="15.50390625" style="6" customWidth="1"/>
    <col min="7" max="7" width="6.75390625" style="6" customWidth="1"/>
    <col min="8" max="8" width="12.00390625" style="6" customWidth="1"/>
    <col min="9" max="9" width="6.00390625" style="6" customWidth="1"/>
    <col min="10" max="10" width="5.625" style="6" customWidth="1"/>
    <col min="11" max="11" width="6.25390625" style="46" customWidth="1"/>
    <col min="12" max="12" width="4.125" style="6" customWidth="1"/>
    <col min="13" max="16384" width="9.00390625" style="6" customWidth="1"/>
  </cols>
  <sheetData>
    <row r="1" spans="1:12" ht="34.5" customHeight="1">
      <c r="A1" s="69" t="s">
        <v>1776</v>
      </c>
      <c r="B1" s="69"/>
      <c r="C1" s="69"/>
      <c r="D1" s="69"/>
      <c r="E1" s="69"/>
      <c r="F1" s="69"/>
      <c r="G1" s="69"/>
      <c r="H1" s="69"/>
      <c r="I1" s="69"/>
      <c r="J1" s="69"/>
      <c r="K1" s="69"/>
      <c r="L1" s="69"/>
    </row>
    <row r="2" spans="1:12" ht="30" customHeight="1">
      <c r="A2" s="13" t="s">
        <v>1072</v>
      </c>
      <c r="B2" s="13" t="s">
        <v>1073</v>
      </c>
      <c r="C2" s="13" t="s">
        <v>1074</v>
      </c>
      <c r="D2" s="13" t="s">
        <v>1075</v>
      </c>
      <c r="E2" s="13" t="s">
        <v>1076</v>
      </c>
      <c r="F2" s="13" t="s">
        <v>1077</v>
      </c>
      <c r="G2" s="13" t="s">
        <v>1078</v>
      </c>
      <c r="H2" s="13" t="s">
        <v>1807</v>
      </c>
      <c r="I2" s="50" t="s">
        <v>1312</v>
      </c>
      <c r="J2" s="50" t="s">
        <v>1455</v>
      </c>
      <c r="K2" s="50" t="s">
        <v>1313</v>
      </c>
      <c r="L2" s="37" t="s">
        <v>404</v>
      </c>
    </row>
    <row r="3" spans="1:12" ht="56.25">
      <c r="A3" s="57" t="s">
        <v>1923</v>
      </c>
      <c r="B3" s="24" t="s">
        <v>554</v>
      </c>
      <c r="C3" s="3" t="s">
        <v>1713</v>
      </c>
      <c r="D3" s="3" t="s">
        <v>1868</v>
      </c>
      <c r="E3" s="3" t="s">
        <v>1869</v>
      </c>
      <c r="F3" s="3" t="s">
        <v>1870</v>
      </c>
      <c r="G3" s="3" t="s">
        <v>1867</v>
      </c>
      <c r="H3" s="24" t="s">
        <v>630</v>
      </c>
      <c r="I3" s="3">
        <v>5000</v>
      </c>
      <c r="J3" s="60">
        <f>SUM(I3:I17)</f>
        <v>18200</v>
      </c>
      <c r="K3" s="63">
        <f>J3*0.95</f>
        <v>17290</v>
      </c>
      <c r="L3" s="3"/>
    </row>
    <row r="4" spans="1:12" ht="49.5" customHeight="1">
      <c r="A4" s="58"/>
      <c r="B4" s="3" t="s">
        <v>1714</v>
      </c>
      <c r="C4" s="3" t="s">
        <v>1715</v>
      </c>
      <c r="D4" s="3" t="s">
        <v>1716</v>
      </c>
      <c r="E4" s="3" t="s">
        <v>1717</v>
      </c>
      <c r="F4" s="3" t="s">
        <v>1240</v>
      </c>
      <c r="G4" s="3">
        <v>2006</v>
      </c>
      <c r="H4" s="3" t="s">
        <v>1244</v>
      </c>
      <c r="I4" s="3"/>
      <c r="J4" s="61"/>
      <c r="K4" s="64"/>
      <c r="L4" s="3"/>
    </row>
    <row r="5" spans="1:12" ht="84">
      <c r="A5" s="58"/>
      <c r="B5" s="3" t="s">
        <v>1718</v>
      </c>
      <c r="C5" s="3" t="s">
        <v>1166</v>
      </c>
      <c r="D5" s="3" t="s">
        <v>1167</v>
      </c>
      <c r="E5" s="3" t="s">
        <v>1168</v>
      </c>
      <c r="F5" s="49" t="s">
        <v>1790</v>
      </c>
      <c r="G5" s="3">
        <v>2006</v>
      </c>
      <c r="H5" s="3"/>
      <c r="I5" s="3"/>
      <c r="J5" s="61"/>
      <c r="K5" s="64"/>
      <c r="L5" s="3"/>
    </row>
    <row r="6" spans="1:12" ht="84">
      <c r="A6" s="58"/>
      <c r="B6" s="3" t="s">
        <v>1169</v>
      </c>
      <c r="C6" s="3" t="s">
        <v>1170</v>
      </c>
      <c r="D6" s="3" t="s">
        <v>1868</v>
      </c>
      <c r="E6" s="3" t="s">
        <v>1171</v>
      </c>
      <c r="F6" s="49" t="s">
        <v>1172</v>
      </c>
      <c r="G6" s="3">
        <v>2006</v>
      </c>
      <c r="H6" s="3"/>
      <c r="I6" s="3"/>
      <c r="J6" s="61"/>
      <c r="K6" s="64"/>
      <c r="L6" s="3"/>
    </row>
    <row r="7" spans="1:12" ht="22.5">
      <c r="A7" s="58"/>
      <c r="B7" s="3" t="s">
        <v>1719</v>
      </c>
      <c r="C7" s="3" t="s">
        <v>1185</v>
      </c>
      <c r="D7" s="3" t="s">
        <v>1175</v>
      </c>
      <c r="E7" s="3" t="s">
        <v>1176</v>
      </c>
      <c r="F7" s="3" t="s">
        <v>1177</v>
      </c>
      <c r="G7" s="3" t="s">
        <v>1173</v>
      </c>
      <c r="H7" s="3" t="s">
        <v>1088</v>
      </c>
      <c r="I7" s="3">
        <v>2000</v>
      </c>
      <c r="J7" s="61"/>
      <c r="K7" s="64"/>
      <c r="L7" s="3"/>
    </row>
    <row r="8" spans="1:12" ht="33.75">
      <c r="A8" s="58"/>
      <c r="B8" s="3" t="s">
        <v>1181</v>
      </c>
      <c r="C8" s="3" t="s">
        <v>1182</v>
      </c>
      <c r="D8" s="3" t="s">
        <v>1167</v>
      </c>
      <c r="E8" s="3" t="s">
        <v>1178</v>
      </c>
      <c r="F8" s="3" t="s">
        <v>1179</v>
      </c>
      <c r="G8" s="3" t="s">
        <v>1174</v>
      </c>
      <c r="H8" s="24" t="s">
        <v>620</v>
      </c>
      <c r="I8" s="3">
        <v>5000</v>
      </c>
      <c r="J8" s="61"/>
      <c r="K8" s="64"/>
      <c r="L8" s="3"/>
    </row>
    <row r="9" spans="1:12" ht="45">
      <c r="A9" s="58"/>
      <c r="B9" s="3" t="s">
        <v>1181</v>
      </c>
      <c r="C9" s="3" t="s">
        <v>1182</v>
      </c>
      <c r="D9" s="3" t="s">
        <v>1167</v>
      </c>
      <c r="E9" s="3" t="s">
        <v>1596</v>
      </c>
      <c r="F9" s="3" t="s">
        <v>1597</v>
      </c>
      <c r="G9" s="3"/>
      <c r="H9" s="3" t="s">
        <v>1355</v>
      </c>
      <c r="I9" s="3">
        <v>0</v>
      </c>
      <c r="J9" s="61"/>
      <c r="K9" s="64"/>
      <c r="L9" s="3" t="s">
        <v>538</v>
      </c>
    </row>
    <row r="10" spans="1:12" ht="22.5">
      <c r="A10" s="58"/>
      <c r="B10" s="3" t="s">
        <v>1720</v>
      </c>
      <c r="C10" s="3" t="s">
        <v>1185</v>
      </c>
      <c r="D10" s="3" t="s">
        <v>1175</v>
      </c>
      <c r="E10" s="3" t="s">
        <v>1721</v>
      </c>
      <c r="F10" s="3" t="s">
        <v>1081</v>
      </c>
      <c r="G10" s="3" t="s">
        <v>1180</v>
      </c>
      <c r="H10" s="3" t="s">
        <v>1088</v>
      </c>
      <c r="I10" s="3">
        <v>2000</v>
      </c>
      <c r="J10" s="61"/>
      <c r="K10" s="64"/>
      <c r="L10" s="3"/>
    </row>
    <row r="11" spans="1:12" ht="45">
      <c r="A11" s="58"/>
      <c r="B11" s="3" t="s">
        <v>1189</v>
      </c>
      <c r="C11" s="3" t="s">
        <v>1185</v>
      </c>
      <c r="D11" s="3" t="s">
        <v>1175</v>
      </c>
      <c r="E11" s="3" t="s">
        <v>1186</v>
      </c>
      <c r="F11" s="3" t="s">
        <v>1240</v>
      </c>
      <c r="G11" s="3">
        <v>2006</v>
      </c>
      <c r="H11" s="3" t="s">
        <v>1244</v>
      </c>
      <c r="I11" s="3"/>
      <c r="J11" s="61"/>
      <c r="K11" s="64"/>
      <c r="L11" s="3"/>
    </row>
    <row r="12" spans="1:12" ht="84">
      <c r="A12" s="58"/>
      <c r="B12" s="3" t="s">
        <v>1189</v>
      </c>
      <c r="C12" s="3" t="s">
        <v>1185</v>
      </c>
      <c r="D12" s="3" t="s">
        <v>1175</v>
      </c>
      <c r="E12" s="3" t="s">
        <v>1187</v>
      </c>
      <c r="F12" s="49" t="s">
        <v>1172</v>
      </c>
      <c r="G12" s="3">
        <v>2006.09</v>
      </c>
      <c r="H12" s="3"/>
      <c r="I12" s="3"/>
      <c r="J12" s="61"/>
      <c r="K12" s="64"/>
      <c r="L12" s="3"/>
    </row>
    <row r="13" spans="1:12" ht="31.5" customHeight="1">
      <c r="A13" s="58"/>
      <c r="B13" s="3" t="s">
        <v>1030</v>
      </c>
      <c r="C13" s="3" t="s">
        <v>1183</v>
      </c>
      <c r="D13" s="3" t="s">
        <v>1175</v>
      </c>
      <c r="E13" s="3" t="s">
        <v>1184</v>
      </c>
      <c r="F13" s="3" t="s">
        <v>1770</v>
      </c>
      <c r="G13" s="3" t="s">
        <v>1782</v>
      </c>
      <c r="H13" s="24" t="s">
        <v>604</v>
      </c>
      <c r="I13" s="3">
        <v>2000</v>
      </c>
      <c r="J13" s="61"/>
      <c r="K13" s="64"/>
      <c r="L13" s="3"/>
    </row>
    <row r="14" spans="1:12" ht="22.5">
      <c r="A14" s="58"/>
      <c r="B14" s="3" t="s">
        <v>1768</v>
      </c>
      <c r="C14" s="3" t="s">
        <v>1183</v>
      </c>
      <c r="D14" s="3" t="s">
        <v>1175</v>
      </c>
      <c r="E14" s="3" t="s">
        <v>1722</v>
      </c>
      <c r="F14" s="3" t="s">
        <v>1056</v>
      </c>
      <c r="G14" s="3" t="s">
        <v>1188</v>
      </c>
      <c r="H14" s="3" t="s">
        <v>1089</v>
      </c>
      <c r="I14" s="3">
        <v>600</v>
      </c>
      <c r="J14" s="61"/>
      <c r="K14" s="64"/>
      <c r="L14" s="3"/>
    </row>
    <row r="15" spans="1:12" ht="90">
      <c r="A15" s="58"/>
      <c r="B15" s="3" t="s">
        <v>1190</v>
      </c>
      <c r="C15" s="3" t="s">
        <v>1191</v>
      </c>
      <c r="D15" s="3" t="s">
        <v>1167</v>
      </c>
      <c r="E15" s="3" t="s">
        <v>1192</v>
      </c>
      <c r="F15" s="3" t="s">
        <v>1172</v>
      </c>
      <c r="G15" s="3">
        <v>2006.09</v>
      </c>
      <c r="H15" s="3"/>
      <c r="I15" s="3"/>
      <c r="J15" s="61"/>
      <c r="K15" s="64"/>
      <c r="L15" s="3"/>
    </row>
    <row r="16" spans="1:12" ht="22.5">
      <c r="A16" s="58"/>
      <c r="B16" s="3" t="s">
        <v>1919</v>
      </c>
      <c r="C16" s="3" t="s">
        <v>1183</v>
      </c>
      <c r="D16" s="3" t="s">
        <v>1175</v>
      </c>
      <c r="E16" s="3" t="s">
        <v>1920</v>
      </c>
      <c r="F16" s="3" t="s">
        <v>1921</v>
      </c>
      <c r="G16" s="3" t="s">
        <v>1193</v>
      </c>
      <c r="H16" s="24" t="s">
        <v>628</v>
      </c>
      <c r="I16" s="3">
        <v>1000</v>
      </c>
      <c r="J16" s="61"/>
      <c r="K16" s="64"/>
      <c r="L16" s="3"/>
    </row>
    <row r="17" spans="1:12" ht="22.5">
      <c r="A17" s="59"/>
      <c r="B17" s="3" t="s">
        <v>1194</v>
      </c>
      <c r="C17" s="3" t="s">
        <v>1183</v>
      </c>
      <c r="D17" s="3" t="s">
        <v>1175</v>
      </c>
      <c r="E17" s="3" t="s">
        <v>1195</v>
      </c>
      <c r="F17" s="3" t="s">
        <v>1023</v>
      </c>
      <c r="G17" s="3" t="s">
        <v>1196</v>
      </c>
      <c r="H17" s="3" t="s">
        <v>1089</v>
      </c>
      <c r="I17" s="3">
        <v>600</v>
      </c>
      <c r="J17" s="62"/>
      <c r="K17" s="65"/>
      <c r="L17" s="3"/>
    </row>
    <row r="18" spans="1:13" ht="33.75">
      <c r="A18" s="57" t="s">
        <v>1924</v>
      </c>
      <c r="B18" s="24" t="s">
        <v>1723</v>
      </c>
      <c r="C18" s="3" t="s">
        <v>1250</v>
      </c>
      <c r="D18" s="3" t="s">
        <v>1167</v>
      </c>
      <c r="E18" s="3" t="s">
        <v>662</v>
      </c>
      <c r="F18" s="17" t="s">
        <v>1094</v>
      </c>
      <c r="G18" s="3" t="s">
        <v>1871</v>
      </c>
      <c r="H18" s="6" t="s">
        <v>571</v>
      </c>
      <c r="I18" s="3">
        <v>600</v>
      </c>
      <c r="J18" s="60">
        <f>SUM(I18:I24)</f>
        <v>16800</v>
      </c>
      <c r="K18" s="63">
        <f>J18*0.95</f>
        <v>15960</v>
      </c>
      <c r="L18" s="3"/>
      <c r="M18" s="3" t="s">
        <v>663</v>
      </c>
    </row>
    <row r="19" spans="1:12" ht="56.25">
      <c r="A19" s="58"/>
      <c r="B19" s="3" t="s">
        <v>1251</v>
      </c>
      <c r="C19" s="3" t="s">
        <v>1185</v>
      </c>
      <c r="D19" s="3" t="s">
        <v>1175</v>
      </c>
      <c r="E19" s="3" t="s">
        <v>1252</v>
      </c>
      <c r="F19" s="17" t="s">
        <v>1253</v>
      </c>
      <c r="G19" s="3" t="s">
        <v>1254</v>
      </c>
      <c r="H19" s="24" t="s">
        <v>633</v>
      </c>
      <c r="I19" s="3">
        <v>5000</v>
      </c>
      <c r="J19" s="61"/>
      <c r="K19" s="64"/>
      <c r="L19" s="3"/>
    </row>
    <row r="20" spans="1:12" ht="67.5">
      <c r="A20" s="58"/>
      <c r="B20" s="3" t="s">
        <v>1251</v>
      </c>
      <c r="C20" s="3" t="s">
        <v>1185</v>
      </c>
      <c r="D20" s="3" t="s">
        <v>1175</v>
      </c>
      <c r="E20" s="3" t="s">
        <v>1354</v>
      </c>
      <c r="F20" s="3" t="s">
        <v>1595</v>
      </c>
      <c r="G20" s="3"/>
      <c r="H20" s="24" t="s">
        <v>1353</v>
      </c>
      <c r="I20" s="17">
        <v>0</v>
      </c>
      <c r="J20" s="61"/>
      <c r="K20" s="64"/>
      <c r="L20" s="3" t="s">
        <v>2255</v>
      </c>
    </row>
    <row r="21" spans="1:13" ht="45">
      <c r="A21" s="58"/>
      <c r="B21" s="3" t="s">
        <v>667</v>
      </c>
      <c r="C21" s="3" t="s">
        <v>508</v>
      </c>
      <c r="D21" s="3" t="s">
        <v>509</v>
      </c>
      <c r="E21" s="3" t="s">
        <v>510</v>
      </c>
      <c r="F21" s="3" t="s">
        <v>668</v>
      </c>
      <c r="G21" s="3" t="s">
        <v>1873</v>
      </c>
      <c r="H21" s="24" t="s">
        <v>632</v>
      </c>
      <c r="I21" s="3">
        <v>5000</v>
      </c>
      <c r="J21" s="61"/>
      <c r="K21" s="64"/>
      <c r="L21" s="3"/>
      <c r="M21" s="3" t="s">
        <v>631</v>
      </c>
    </row>
    <row r="22" spans="1:12" ht="45">
      <c r="A22" s="58"/>
      <c r="B22" s="3" t="s">
        <v>1255</v>
      </c>
      <c r="C22" s="3" t="s">
        <v>1256</v>
      </c>
      <c r="D22" s="3" t="s">
        <v>1167</v>
      </c>
      <c r="E22" s="24" t="s">
        <v>506</v>
      </c>
      <c r="F22" s="29" t="s">
        <v>1870</v>
      </c>
      <c r="G22" s="24" t="s">
        <v>1064</v>
      </c>
      <c r="H22" s="24" t="s">
        <v>619</v>
      </c>
      <c r="I22" s="3">
        <v>5000</v>
      </c>
      <c r="J22" s="61"/>
      <c r="K22" s="64"/>
      <c r="L22" s="3"/>
    </row>
    <row r="23" spans="1:12" ht="56.25">
      <c r="A23" s="58"/>
      <c r="B23" s="3" t="s">
        <v>664</v>
      </c>
      <c r="C23" s="3" t="s">
        <v>665</v>
      </c>
      <c r="D23" s="3" t="s">
        <v>507</v>
      </c>
      <c r="E23" s="3" t="s">
        <v>1872</v>
      </c>
      <c r="F23" s="3" t="s">
        <v>1772</v>
      </c>
      <c r="G23" s="3" t="s">
        <v>666</v>
      </c>
      <c r="H23" s="3" t="s">
        <v>1089</v>
      </c>
      <c r="I23" s="3">
        <v>600</v>
      </c>
      <c r="J23" s="61"/>
      <c r="K23" s="64"/>
      <c r="L23" s="3"/>
    </row>
    <row r="24" spans="1:12" ht="45">
      <c r="A24" s="59"/>
      <c r="B24" s="3" t="s">
        <v>511</v>
      </c>
      <c r="C24" s="3" t="s">
        <v>669</v>
      </c>
      <c r="D24" s="3" t="s">
        <v>509</v>
      </c>
      <c r="E24" s="3" t="s">
        <v>512</v>
      </c>
      <c r="F24" s="3" t="s">
        <v>1772</v>
      </c>
      <c r="G24" s="3" t="s">
        <v>513</v>
      </c>
      <c r="H24" s="28" t="s">
        <v>617</v>
      </c>
      <c r="I24" s="3">
        <v>600</v>
      </c>
      <c r="J24" s="62"/>
      <c r="K24" s="65"/>
      <c r="L24" s="3"/>
    </row>
    <row r="25" spans="1:12" ht="33.75">
      <c r="A25" s="57" t="s">
        <v>518</v>
      </c>
      <c r="B25" s="24" t="s">
        <v>515</v>
      </c>
      <c r="C25" s="3" t="s">
        <v>516</v>
      </c>
      <c r="D25" s="3" t="s">
        <v>1175</v>
      </c>
      <c r="E25" s="3" t="s">
        <v>517</v>
      </c>
      <c r="F25" s="3" t="s">
        <v>1240</v>
      </c>
      <c r="G25" s="3">
        <v>2006</v>
      </c>
      <c r="H25" s="3"/>
      <c r="I25" s="3"/>
      <c r="J25" s="60">
        <v>2300</v>
      </c>
      <c r="K25" s="63">
        <f>J25*0.95</f>
        <v>2185</v>
      </c>
      <c r="L25" s="3"/>
    </row>
    <row r="26" spans="1:12" ht="22.5">
      <c r="A26" s="58"/>
      <c r="B26" s="3" t="s">
        <v>518</v>
      </c>
      <c r="C26" s="3" t="s">
        <v>328</v>
      </c>
      <c r="D26" s="3" t="s">
        <v>2288</v>
      </c>
      <c r="E26" s="3" t="s">
        <v>519</v>
      </c>
      <c r="F26" s="3" t="s">
        <v>1177</v>
      </c>
      <c r="G26" s="3" t="s">
        <v>520</v>
      </c>
      <c r="H26" s="3" t="s">
        <v>1088</v>
      </c>
      <c r="I26" s="3">
        <v>2000</v>
      </c>
      <c r="J26" s="61"/>
      <c r="K26" s="64"/>
      <c r="L26" s="3"/>
    </row>
    <row r="27" spans="1:12" ht="22.5">
      <c r="A27" s="58"/>
      <c r="B27" s="3" t="s">
        <v>521</v>
      </c>
      <c r="C27" s="3" t="s">
        <v>1183</v>
      </c>
      <c r="D27" s="3" t="s">
        <v>1175</v>
      </c>
      <c r="E27" s="3" t="s">
        <v>522</v>
      </c>
      <c r="F27" s="24" t="s">
        <v>1922</v>
      </c>
      <c r="G27" s="3" t="s">
        <v>523</v>
      </c>
      <c r="H27" s="3"/>
      <c r="I27" s="3"/>
      <c r="J27" s="61"/>
      <c r="K27" s="64"/>
      <c r="L27" s="3"/>
    </row>
    <row r="28" spans="1:12" ht="22.5">
      <c r="A28" s="58"/>
      <c r="B28" s="3" t="s">
        <v>521</v>
      </c>
      <c r="C28" s="3" t="s">
        <v>1183</v>
      </c>
      <c r="D28" s="3" t="s">
        <v>1175</v>
      </c>
      <c r="E28" s="3" t="s">
        <v>524</v>
      </c>
      <c r="F28" s="3" t="s">
        <v>525</v>
      </c>
      <c r="G28" s="3" t="s">
        <v>526</v>
      </c>
      <c r="H28" s="3" t="s">
        <v>1090</v>
      </c>
      <c r="I28" s="3">
        <v>300</v>
      </c>
      <c r="J28" s="61"/>
      <c r="K28" s="64"/>
      <c r="L28" s="3"/>
    </row>
    <row r="29" spans="1:12" ht="33.75">
      <c r="A29" s="58"/>
      <c r="B29" s="3" t="s">
        <v>529</v>
      </c>
      <c r="C29" s="3" t="s">
        <v>340</v>
      </c>
      <c r="D29" s="3" t="s">
        <v>1167</v>
      </c>
      <c r="E29" s="3" t="s">
        <v>527</v>
      </c>
      <c r="F29" s="24" t="s">
        <v>1773</v>
      </c>
      <c r="G29" s="3" t="s">
        <v>528</v>
      </c>
      <c r="H29" s="3"/>
      <c r="I29" s="3"/>
      <c r="J29" s="61"/>
      <c r="K29" s="64"/>
      <c r="L29" s="3"/>
    </row>
    <row r="30" spans="1:12" ht="33.75">
      <c r="A30" s="58"/>
      <c r="B30" s="3" t="s">
        <v>530</v>
      </c>
      <c r="C30" s="3" t="s">
        <v>340</v>
      </c>
      <c r="D30" s="3" t="s">
        <v>1167</v>
      </c>
      <c r="E30" s="3" t="s">
        <v>531</v>
      </c>
      <c r="F30" s="3" t="s">
        <v>1773</v>
      </c>
      <c r="G30" s="3" t="s">
        <v>532</v>
      </c>
      <c r="H30" s="3"/>
      <c r="I30" s="3"/>
      <c r="J30" s="61"/>
      <c r="K30" s="64"/>
      <c r="L30" s="3"/>
    </row>
    <row r="31" spans="1:12" ht="33.75">
      <c r="A31" s="58"/>
      <c r="B31" s="3" t="s">
        <v>534</v>
      </c>
      <c r="C31" s="3" t="s">
        <v>340</v>
      </c>
      <c r="D31" s="3" t="s">
        <v>1167</v>
      </c>
      <c r="E31" s="3" t="s">
        <v>535</v>
      </c>
      <c r="F31" s="24" t="s">
        <v>536</v>
      </c>
      <c r="G31" s="3" t="s">
        <v>537</v>
      </c>
      <c r="H31" s="3"/>
      <c r="I31" s="3"/>
      <c r="J31" s="61"/>
      <c r="K31" s="64"/>
      <c r="L31" s="3"/>
    </row>
    <row r="32" spans="1:12" ht="22.5">
      <c r="A32" s="58"/>
      <c r="B32" s="3" t="s">
        <v>533</v>
      </c>
      <c r="C32" s="3" t="s">
        <v>1183</v>
      </c>
      <c r="D32" s="3" t="s">
        <v>1175</v>
      </c>
      <c r="E32" s="3" t="s">
        <v>491</v>
      </c>
      <c r="F32" s="3" t="s">
        <v>1773</v>
      </c>
      <c r="G32" s="3" t="s">
        <v>492</v>
      </c>
      <c r="H32" s="3"/>
      <c r="I32" s="3"/>
      <c r="J32" s="61"/>
      <c r="K32" s="64"/>
      <c r="L32" s="3"/>
    </row>
    <row r="33" spans="1:12" ht="22.5">
      <c r="A33" s="58"/>
      <c r="B33" s="3" t="s">
        <v>1031</v>
      </c>
      <c r="C33" s="3" t="s">
        <v>1183</v>
      </c>
      <c r="D33" s="3" t="s">
        <v>1175</v>
      </c>
      <c r="E33" s="3" t="s">
        <v>1067</v>
      </c>
      <c r="F33" s="3" t="s">
        <v>1773</v>
      </c>
      <c r="G33" s="3" t="s">
        <v>493</v>
      </c>
      <c r="H33" s="3"/>
      <c r="I33" s="3"/>
      <c r="J33" s="61"/>
      <c r="K33" s="64"/>
      <c r="L33" s="3"/>
    </row>
    <row r="34" spans="1:12" ht="90">
      <c r="A34" s="58"/>
      <c r="B34" s="3" t="s">
        <v>494</v>
      </c>
      <c r="C34" s="3" t="s">
        <v>1183</v>
      </c>
      <c r="D34" s="3" t="s">
        <v>1175</v>
      </c>
      <c r="E34" s="3" t="s">
        <v>495</v>
      </c>
      <c r="F34" s="3" t="s">
        <v>1172</v>
      </c>
      <c r="G34" s="3">
        <v>2006.09</v>
      </c>
      <c r="H34" s="3"/>
      <c r="I34" s="3"/>
      <c r="J34" s="61"/>
      <c r="K34" s="64"/>
      <c r="L34" s="3"/>
    </row>
    <row r="35" spans="1:12" ht="90">
      <c r="A35" s="58"/>
      <c r="B35" s="3" t="s">
        <v>496</v>
      </c>
      <c r="C35" s="3" t="s">
        <v>1183</v>
      </c>
      <c r="D35" s="3" t="s">
        <v>1175</v>
      </c>
      <c r="E35" s="3" t="s">
        <v>497</v>
      </c>
      <c r="F35" s="3" t="s">
        <v>1172</v>
      </c>
      <c r="G35" s="3">
        <v>2006.09</v>
      </c>
      <c r="H35" s="3"/>
      <c r="I35" s="3"/>
      <c r="J35" s="61"/>
      <c r="K35" s="64"/>
      <c r="L35" s="3"/>
    </row>
    <row r="36" spans="1:12" ht="22.5">
      <c r="A36" s="58"/>
      <c r="B36" s="3" t="s">
        <v>670</v>
      </c>
      <c r="C36" s="3" t="s">
        <v>1183</v>
      </c>
      <c r="D36" s="3" t="s">
        <v>1175</v>
      </c>
      <c r="E36" s="3" t="s">
        <v>498</v>
      </c>
      <c r="F36" s="3" t="s">
        <v>1773</v>
      </c>
      <c r="G36" s="3" t="s">
        <v>499</v>
      </c>
      <c r="H36" s="3"/>
      <c r="I36" s="3"/>
      <c r="J36" s="61"/>
      <c r="K36" s="64"/>
      <c r="L36" s="3"/>
    </row>
    <row r="37" spans="1:12" ht="22.5">
      <c r="A37" s="59"/>
      <c r="B37" s="3" t="s">
        <v>500</v>
      </c>
      <c r="C37" s="3" t="s">
        <v>1183</v>
      </c>
      <c r="D37" s="3" t="s">
        <v>1175</v>
      </c>
      <c r="E37" s="3" t="s">
        <v>501</v>
      </c>
      <c r="F37" s="3" t="s">
        <v>1773</v>
      </c>
      <c r="G37" s="3" t="s">
        <v>532</v>
      </c>
      <c r="H37" s="3"/>
      <c r="I37" s="3"/>
      <c r="J37" s="62"/>
      <c r="K37" s="65"/>
      <c r="L37" s="3"/>
    </row>
    <row r="38" spans="1:12" ht="56.25">
      <c r="A38" s="57" t="s">
        <v>1611</v>
      </c>
      <c r="B38" s="24" t="s">
        <v>1611</v>
      </c>
      <c r="C38" s="3" t="s">
        <v>328</v>
      </c>
      <c r="D38" s="15" t="s">
        <v>2288</v>
      </c>
      <c r="E38" s="3" t="s">
        <v>1612</v>
      </c>
      <c r="F38" s="3" t="s">
        <v>1610</v>
      </c>
      <c r="G38" s="6">
        <v>2006.01</v>
      </c>
      <c r="H38" s="3" t="s">
        <v>1590</v>
      </c>
      <c r="I38" s="3">
        <v>1000</v>
      </c>
      <c r="J38" s="60">
        <v>3000</v>
      </c>
      <c r="K38" s="63">
        <f>J38*0.95</f>
        <v>2850</v>
      </c>
      <c r="L38" s="3"/>
    </row>
    <row r="39" spans="1:12" ht="22.5">
      <c r="A39" s="59"/>
      <c r="B39" s="3" t="s">
        <v>502</v>
      </c>
      <c r="C39" s="3" t="s">
        <v>503</v>
      </c>
      <c r="D39" s="3" t="s">
        <v>504</v>
      </c>
      <c r="E39" s="3" t="s">
        <v>1791</v>
      </c>
      <c r="F39" s="3" t="s">
        <v>505</v>
      </c>
      <c r="G39" s="3" t="s">
        <v>1735</v>
      </c>
      <c r="H39" s="3" t="s">
        <v>1088</v>
      </c>
      <c r="I39" s="3">
        <v>2000</v>
      </c>
      <c r="J39" s="62"/>
      <c r="K39" s="65"/>
      <c r="L39" s="3"/>
    </row>
    <row r="40" spans="1:12" ht="33.75">
      <c r="A40" s="57" t="s">
        <v>1925</v>
      </c>
      <c r="B40" s="24" t="s">
        <v>1738</v>
      </c>
      <c r="C40" s="3" t="s">
        <v>1737</v>
      </c>
      <c r="D40" s="3" t="s">
        <v>1167</v>
      </c>
      <c r="E40" s="3" t="s">
        <v>2286</v>
      </c>
      <c r="F40" s="3" t="s">
        <v>1097</v>
      </c>
      <c r="G40" s="3" t="s">
        <v>1736</v>
      </c>
      <c r="H40" s="3" t="s">
        <v>1089</v>
      </c>
      <c r="I40" s="3">
        <v>600</v>
      </c>
      <c r="J40" s="60">
        <f>1200</f>
        <v>1200</v>
      </c>
      <c r="K40" s="63">
        <f>J40*0.95</f>
        <v>1140</v>
      </c>
      <c r="L40" s="3"/>
    </row>
    <row r="41" spans="1:12" ht="33.75">
      <c r="A41" s="58"/>
      <c r="B41" s="3" t="s">
        <v>1739</v>
      </c>
      <c r="C41" s="3" t="s">
        <v>1737</v>
      </c>
      <c r="D41" s="3" t="s">
        <v>1167</v>
      </c>
      <c r="E41" s="3" t="s">
        <v>2287</v>
      </c>
      <c r="F41" s="3" t="s">
        <v>1023</v>
      </c>
      <c r="G41" s="3" t="s">
        <v>330</v>
      </c>
      <c r="H41" s="3" t="s">
        <v>1089</v>
      </c>
      <c r="I41" s="3">
        <v>600</v>
      </c>
      <c r="J41" s="61"/>
      <c r="K41" s="64"/>
      <c r="L41" s="3"/>
    </row>
    <row r="42" spans="1:12" ht="67.5">
      <c r="A42" s="58"/>
      <c r="B42" s="3" t="s">
        <v>2282</v>
      </c>
      <c r="C42" s="3" t="s">
        <v>343</v>
      </c>
      <c r="D42" s="3" t="s">
        <v>1175</v>
      </c>
      <c r="E42" s="3" t="s">
        <v>1743</v>
      </c>
      <c r="F42" s="3" t="s">
        <v>1240</v>
      </c>
      <c r="G42" s="3">
        <v>2006</v>
      </c>
      <c r="H42" s="3"/>
      <c r="I42" s="3"/>
      <c r="J42" s="61"/>
      <c r="K42" s="64"/>
      <c r="L42" s="3"/>
    </row>
    <row r="43" spans="1:12" ht="56.25">
      <c r="A43" s="58"/>
      <c r="B43" s="3" t="s">
        <v>2283</v>
      </c>
      <c r="C43" s="3" t="s">
        <v>343</v>
      </c>
      <c r="D43" s="3" t="s">
        <v>1740</v>
      </c>
      <c r="E43" s="3" t="s">
        <v>243</v>
      </c>
      <c r="F43" s="3" t="s">
        <v>1240</v>
      </c>
      <c r="G43" s="3">
        <v>2006</v>
      </c>
      <c r="H43" s="3"/>
      <c r="I43" s="3"/>
      <c r="J43" s="61"/>
      <c r="K43" s="64"/>
      <c r="L43" s="3"/>
    </row>
    <row r="44" spans="1:12" ht="45">
      <c r="A44" s="58"/>
      <c r="B44" s="3" t="s">
        <v>2284</v>
      </c>
      <c r="C44" s="3" t="s">
        <v>1741</v>
      </c>
      <c r="D44" s="3" t="s">
        <v>1175</v>
      </c>
      <c r="E44" s="3" t="s">
        <v>244</v>
      </c>
      <c r="F44" s="3" t="s">
        <v>1240</v>
      </c>
      <c r="G44" s="3">
        <v>2006</v>
      </c>
      <c r="H44" s="3"/>
      <c r="I44" s="3"/>
      <c r="J44" s="61"/>
      <c r="K44" s="64"/>
      <c r="L44" s="3"/>
    </row>
    <row r="45" spans="1:12" ht="56.25">
      <c r="A45" s="58"/>
      <c r="B45" s="3" t="s">
        <v>2284</v>
      </c>
      <c r="C45" s="3" t="s">
        <v>1741</v>
      </c>
      <c r="D45" s="3" t="s">
        <v>1175</v>
      </c>
      <c r="E45" s="3" t="s">
        <v>245</v>
      </c>
      <c r="F45" s="3" t="s">
        <v>2281</v>
      </c>
      <c r="G45" s="3">
        <v>2006</v>
      </c>
      <c r="H45" s="3"/>
      <c r="I45" s="3"/>
      <c r="J45" s="61"/>
      <c r="K45" s="64"/>
      <c r="L45" s="3"/>
    </row>
    <row r="46" spans="1:12" ht="90">
      <c r="A46" s="58"/>
      <c r="B46" s="3" t="s">
        <v>1742</v>
      </c>
      <c r="C46" s="3" t="s">
        <v>343</v>
      </c>
      <c r="D46" s="3" t="s">
        <v>1175</v>
      </c>
      <c r="E46" s="3" t="s">
        <v>2279</v>
      </c>
      <c r="F46" s="3" t="s">
        <v>1172</v>
      </c>
      <c r="G46" s="3">
        <v>2006.09</v>
      </c>
      <c r="H46" s="3"/>
      <c r="I46" s="3"/>
      <c r="J46" s="61"/>
      <c r="K46" s="64"/>
      <c r="L46" s="3"/>
    </row>
    <row r="47" spans="1:12" ht="90">
      <c r="A47" s="59"/>
      <c r="B47" s="3" t="s">
        <v>2285</v>
      </c>
      <c r="C47" s="3" t="s">
        <v>343</v>
      </c>
      <c r="D47" s="3" t="s">
        <v>1175</v>
      </c>
      <c r="E47" s="3" t="s">
        <v>2280</v>
      </c>
      <c r="F47" s="3" t="s">
        <v>1172</v>
      </c>
      <c r="G47" s="3">
        <v>2006.09</v>
      </c>
      <c r="H47" s="3"/>
      <c r="I47" s="3"/>
      <c r="J47" s="62"/>
      <c r="K47" s="65"/>
      <c r="L47" s="3"/>
    </row>
    <row r="48" spans="1:12" ht="45">
      <c r="A48" s="57" t="s">
        <v>1926</v>
      </c>
      <c r="B48" s="24" t="s">
        <v>1221</v>
      </c>
      <c r="C48" s="3" t="s">
        <v>333</v>
      </c>
      <c r="D48" s="3" t="s">
        <v>1218</v>
      </c>
      <c r="E48" s="3" t="s">
        <v>1205</v>
      </c>
      <c r="F48" s="3" t="s">
        <v>1864</v>
      </c>
      <c r="G48" s="3" t="s">
        <v>1219</v>
      </c>
      <c r="H48" s="24" t="s">
        <v>622</v>
      </c>
      <c r="I48" s="3">
        <v>5000</v>
      </c>
      <c r="J48" s="60">
        <f>SUM(I48:I61)</f>
        <v>13500</v>
      </c>
      <c r="K48" s="63">
        <f>J48*0.95</f>
        <v>12825</v>
      </c>
      <c r="L48" s="3"/>
    </row>
    <row r="49" spans="1:12" ht="67.5">
      <c r="A49" s="58"/>
      <c r="B49" s="3" t="s">
        <v>1598</v>
      </c>
      <c r="C49" s="3" t="s">
        <v>553</v>
      </c>
      <c r="D49" s="3" t="s">
        <v>1599</v>
      </c>
      <c r="E49" s="3" t="s">
        <v>1600</v>
      </c>
      <c r="F49" s="3" t="s">
        <v>1595</v>
      </c>
      <c r="G49" s="3"/>
      <c r="H49" s="24" t="s">
        <v>1594</v>
      </c>
      <c r="I49" s="17">
        <v>0</v>
      </c>
      <c r="J49" s="61"/>
      <c r="K49" s="64"/>
      <c r="L49" s="3" t="s">
        <v>2255</v>
      </c>
    </row>
    <row r="50" spans="1:12" ht="45">
      <c r="A50" s="58"/>
      <c r="B50" s="3" t="s">
        <v>1216</v>
      </c>
      <c r="C50" s="3" t="s">
        <v>1217</v>
      </c>
      <c r="D50" s="3" t="s">
        <v>1175</v>
      </c>
      <c r="E50" s="3" t="s">
        <v>1203</v>
      </c>
      <c r="F50" s="3" t="s">
        <v>1204</v>
      </c>
      <c r="G50" s="3" t="s">
        <v>1788</v>
      </c>
      <c r="H50" s="24" t="s">
        <v>621</v>
      </c>
      <c r="I50" s="3">
        <v>2000</v>
      </c>
      <c r="J50" s="61"/>
      <c r="K50" s="64"/>
      <c r="L50" s="3"/>
    </row>
    <row r="51" spans="1:12" ht="33.75">
      <c r="A51" s="58"/>
      <c r="B51" s="3" t="s">
        <v>1664</v>
      </c>
      <c r="C51" s="3" t="s">
        <v>1665</v>
      </c>
      <c r="D51" s="3" t="s">
        <v>1666</v>
      </c>
      <c r="E51" s="3" t="s">
        <v>1667</v>
      </c>
      <c r="F51" s="3" t="s">
        <v>256</v>
      </c>
      <c r="G51" s="3" t="s">
        <v>1763</v>
      </c>
      <c r="H51" s="24" t="s">
        <v>1668</v>
      </c>
      <c r="I51" s="3">
        <v>0</v>
      </c>
      <c r="J51" s="61"/>
      <c r="K51" s="64"/>
      <c r="L51" s="3" t="s">
        <v>587</v>
      </c>
    </row>
    <row r="52" spans="1:12" ht="56.25">
      <c r="A52" s="58"/>
      <c r="B52" s="3" t="s">
        <v>1220</v>
      </c>
      <c r="C52" s="3" t="s">
        <v>1222</v>
      </c>
      <c r="D52" s="3" t="s">
        <v>1223</v>
      </c>
      <c r="E52" s="3" t="s">
        <v>1206</v>
      </c>
      <c r="F52" s="3" t="s">
        <v>1870</v>
      </c>
      <c r="G52" s="3" t="s">
        <v>1224</v>
      </c>
      <c r="H52" s="24" t="s">
        <v>623</v>
      </c>
      <c r="I52" s="3">
        <v>5000</v>
      </c>
      <c r="J52" s="61"/>
      <c r="K52" s="64"/>
      <c r="L52" s="3"/>
    </row>
    <row r="53" spans="1:12" ht="90">
      <c r="A53" s="58"/>
      <c r="B53" s="3" t="s">
        <v>1225</v>
      </c>
      <c r="C53" s="3" t="s">
        <v>1226</v>
      </c>
      <c r="D53" s="3" t="s">
        <v>1227</v>
      </c>
      <c r="E53" s="3" t="s">
        <v>1213</v>
      </c>
      <c r="F53" s="3" t="s">
        <v>1172</v>
      </c>
      <c r="G53" s="3">
        <v>2006.09</v>
      </c>
      <c r="H53" s="3">
        <v>2006</v>
      </c>
      <c r="I53" s="3"/>
      <c r="J53" s="61"/>
      <c r="K53" s="64"/>
      <c r="L53" s="3"/>
    </row>
    <row r="54" spans="1:12" ht="33.75">
      <c r="A54" s="58"/>
      <c r="B54" s="3" t="s">
        <v>1225</v>
      </c>
      <c r="C54" s="3" t="s">
        <v>1226</v>
      </c>
      <c r="D54" s="3" t="s">
        <v>1227</v>
      </c>
      <c r="E54" s="3" t="s">
        <v>1228</v>
      </c>
      <c r="F54" s="3" t="s">
        <v>1207</v>
      </c>
      <c r="G54" s="3" t="s">
        <v>1229</v>
      </c>
      <c r="H54" s="3" t="s">
        <v>624</v>
      </c>
      <c r="I54" s="3">
        <v>600</v>
      </c>
      <c r="J54" s="61"/>
      <c r="K54" s="64"/>
      <c r="L54" s="3"/>
    </row>
    <row r="55" spans="1:12" ht="67.5">
      <c r="A55" s="58"/>
      <c r="B55" s="3" t="s">
        <v>1241</v>
      </c>
      <c r="C55" s="3" t="s">
        <v>1242</v>
      </c>
      <c r="D55" s="3" t="s">
        <v>1243</v>
      </c>
      <c r="E55" s="3" t="s">
        <v>1212</v>
      </c>
      <c r="F55" s="3" t="s">
        <v>1240</v>
      </c>
      <c r="G55" s="3">
        <v>2006</v>
      </c>
      <c r="H55" s="3" t="s">
        <v>1244</v>
      </c>
      <c r="I55" s="3"/>
      <c r="J55" s="61"/>
      <c r="K55" s="64"/>
      <c r="L55" s="3"/>
    </row>
    <row r="56" spans="1:12" ht="45">
      <c r="A56" s="58"/>
      <c r="B56" s="3" t="s">
        <v>1246</v>
      </c>
      <c r="C56" s="3" t="s">
        <v>1247</v>
      </c>
      <c r="D56" s="3" t="s">
        <v>1248</v>
      </c>
      <c r="E56" s="3" t="s">
        <v>1214</v>
      </c>
      <c r="F56" s="3" t="s">
        <v>1245</v>
      </c>
      <c r="G56" s="3">
        <v>2006</v>
      </c>
      <c r="H56" s="3">
        <v>2006</v>
      </c>
      <c r="I56" s="3"/>
      <c r="J56" s="61"/>
      <c r="K56" s="64"/>
      <c r="L56" s="3"/>
    </row>
    <row r="57" spans="1:12" ht="45">
      <c r="A57" s="58"/>
      <c r="B57" s="3" t="s">
        <v>1230</v>
      </c>
      <c r="C57" s="3" t="s">
        <v>1231</v>
      </c>
      <c r="D57" s="3" t="s">
        <v>1236</v>
      </c>
      <c r="E57" s="3" t="s">
        <v>1208</v>
      </c>
      <c r="F57" s="24" t="s">
        <v>1774</v>
      </c>
      <c r="G57" s="3" t="s">
        <v>1232</v>
      </c>
      <c r="H57" s="17" t="s">
        <v>624</v>
      </c>
      <c r="I57" s="3">
        <v>600</v>
      </c>
      <c r="J57" s="61"/>
      <c r="K57" s="64"/>
      <c r="L57" s="3"/>
    </row>
    <row r="58" spans="1:12" ht="56.25">
      <c r="A58" s="58"/>
      <c r="B58" s="3" t="s">
        <v>1233</v>
      </c>
      <c r="C58" s="3" t="s">
        <v>1234</v>
      </c>
      <c r="D58" s="3" t="s">
        <v>1235</v>
      </c>
      <c r="E58" s="3" t="s">
        <v>1209</v>
      </c>
      <c r="F58" s="3" t="s">
        <v>1210</v>
      </c>
      <c r="G58" s="3" t="s">
        <v>1237</v>
      </c>
      <c r="H58" s="3">
        <v>2006</v>
      </c>
      <c r="I58" s="3"/>
      <c r="J58" s="61"/>
      <c r="K58" s="64"/>
      <c r="L58" s="3"/>
    </row>
    <row r="59" spans="1:12" ht="33.75">
      <c r="A59" s="58"/>
      <c r="B59" s="3" t="s">
        <v>1238</v>
      </c>
      <c r="C59" s="3" t="s">
        <v>1239</v>
      </c>
      <c r="D59" s="3" t="s">
        <v>1167</v>
      </c>
      <c r="E59" s="3" t="s">
        <v>1211</v>
      </c>
      <c r="F59" s="3" t="s">
        <v>1210</v>
      </c>
      <c r="G59" s="3" t="s">
        <v>1237</v>
      </c>
      <c r="H59" s="3">
        <v>2006</v>
      </c>
      <c r="I59" s="3"/>
      <c r="J59" s="61"/>
      <c r="K59" s="64"/>
      <c r="L59" s="3"/>
    </row>
    <row r="60" spans="1:12" ht="90">
      <c r="A60" s="58"/>
      <c r="B60" s="3" t="s">
        <v>1249</v>
      </c>
      <c r="C60" s="3" t="s">
        <v>1239</v>
      </c>
      <c r="D60" s="3" t="s">
        <v>1167</v>
      </c>
      <c r="E60" s="3" t="s">
        <v>1215</v>
      </c>
      <c r="F60" s="3" t="s">
        <v>1172</v>
      </c>
      <c r="G60" s="3">
        <v>2006.09</v>
      </c>
      <c r="H60" s="3">
        <v>2006</v>
      </c>
      <c r="I60" s="3"/>
      <c r="J60" s="61"/>
      <c r="K60" s="64"/>
      <c r="L60" s="3"/>
    </row>
    <row r="61" spans="1:12" ht="33.75">
      <c r="A61" s="59"/>
      <c r="B61" s="3" t="s">
        <v>671</v>
      </c>
      <c r="C61" s="3" t="s">
        <v>146</v>
      </c>
      <c r="D61" s="3" t="s">
        <v>1803</v>
      </c>
      <c r="E61" s="3" t="s">
        <v>1801</v>
      </c>
      <c r="F61" s="3" t="s">
        <v>1802</v>
      </c>
      <c r="G61" s="3" t="s">
        <v>1792</v>
      </c>
      <c r="H61" s="3" t="s">
        <v>1090</v>
      </c>
      <c r="I61" s="3">
        <v>300</v>
      </c>
      <c r="J61" s="62"/>
      <c r="K61" s="65"/>
      <c r="L61" s="3"/>
    </row>
    <row r="62" spans="1:12" ht="101.25">
      <c r="A62" s="57" t="s">
        <v>1927</v>
      </c>
      <c r="B62" s="24" t="s">
        <v>1616</v>
      </c>
      <c r="C62" s="3" t="s">
        <v>1617</v>
      </c>
      <c r="D62" s="3" t="s">
        <v>1618</v>
      </c>
      <c r="E62" s="3" t="s">
        <v>854</v>
      </c>
      <c r="F62" s="3" t="s">
        <v>246</v>
      </c>
      <c r="G62" s="3" t="s">
        <v>550</v>
      </c>
      <c r="H62" s="3" t="s">
        <v>327</v>
      </c>
      <c r="I62" s="3"/>
      <c r="J62" s="3"/>
      <c r="K62" s="13"/>
      <c r="L62" s="3"/>
    </row>
    <row r="63" spans="1:12" ht="56.25">
      <c r="A63" s="59"/>
      <c r="B63" s="3" t="s">
        <v>855</v>
      </c>
      <c r="C63" s="3" t="s">
        <v>1578</v>
      </c>
      <c r="D63" s="3" t="s">
        <v>856</v>
      </c>
      <c r="E63" s="3" t="s">
        <v>857</v>
      </c>
      <c r="F63" s="3" t="s">
        <v>1864</v>
      </c>
      <c r="G63" s="3">
        <v>2006.17</v>
      </c>
      <c r="H63" s="3" t="s">
        <v>327</v>
      </c>
      <c r="I63" s="3"/>
      <c r="J63" s="3"/>
      <c r="K63" s="13"/>
      <c r="L63" s="3"/>
    </row>
    <row r="64" spans="1:12" ht="27">
      <c r="A64" s="38" t="s">
        <v>1928</v>
      </c>
      <c r="B64" s="24" t="s">
        <v>672</v>
      </c>
      <c r="C64" s="3" t="s">
        <v>1183</v>
      </c>
      <c r="D64" s="3" t="s">
        <v>1175</v>
      </c>
      <c r="E64" s="3" t="s">
        <v>1797</v>
      </c>
      <c r="F64" s="3" t="s">
        <v>1773</v>
      </c>
      <c r="G64" s="3" t="s">
        <v>1793</v>
      </c>
      <c r="H64" s="3"/>
      <c r="I64" s="3"/>
      <c r="J64" s="3"/>
      <c r="K64" s="13"/>
      <c r="L64" s="3"/>
    </row>
    <row r="65" spans="9:11" ht="13.5">
      <c r="I65" s="46">
        <f>SUM(I3:I64)</f>
        <v>55000</v>
      </c>
      <c r="J65" s="46">
        <f>SUM(J3:J64)</f>
        <v>55000</v>
      </c>
      <c r="K65" s="46">
        <f>SUM(K3:K64)</f>
        <v>52250</v>
      </c>
    </row>
    <row r="67" ht="13.5">
      <c r="I67" s="6">
        <f>I65*0.95</f>
        <v>52250</v>
      </c>
    </row>
    <row r="71" spans="1:9" ht="22.5">
      <c r="A71" s="38"/>
      <c r="B71" s="3" t="s">
        <v>1032</v>
      </c>
      <c r="C71" s="3"/>
      <c r="D71" s="3" t="s">
        <v>1769</v>
      </c>
      <c r="E71" s="3" t="s">
        <v>1798</v>
      </c>
      <c r="F71" s="3" t="s">
        <v>1799</v>
      </c>
      <c r="G71" s="3" t="s">
        <v>2004</v>
      </c>
      <c r="H71" s="1"/>
      <c r="I71" s="6" t="s">
        <v>1096</v>
      </c>
    </row>
    <row r="72" spans="1:8" ht="22.5">
      <c r="A72" s="38"/>
      <c r="B72" s="3" t="s">
        <v>1032</v>
      </c>
      <c r="C72" s="3"/>
      <c r="D72" s="3" t="s">
        <v>1769</v>
      </c>
      <c r="E72" s="3" t="s">
        <v>1800</v>
      </c>
      <c r="F72" s="3" t="s">
        <v>1771</v>
      </c>
      <c r="G72" s="3" t="s">
        <v>2004</v>
      </c>
      <c r="H72" s="1"/>
    </row>
    <row r="73" spans="1:8" ht="22.5">
      <c r="A73" s="38"/>
      <c r="B73" s="3" t="s">
        <v>1032</v>
      </c>
      <c r="C73" s="3"/>
      <c r="D73" s="3" t="s">
        <v>1769</v>
      </c>
      <c r="E73" s="3" t="s">
        <v>1795</v>
      </c>
      <c r="F73" s="3" t="s">
        <v>1796</v>
      </c>
      <c r="G73" s="3" t="s">
        <v>1794</v>
      </c>
      <c r="H73" s="1"/>
    </row>
  </sheetData>
  <mergeCells count="20">
    <mergeCell ref="J48:J61"/>
    <mergeCell ref="K48:K61"/>
    <mergeCell ref="J38:J39"/>
    <mergeCell ref="K38:K39"/>
    <mergeCell ref="J40:J47"/>
    <mergeCell ref="K40:K47"/>
    <mergeCell ref="A38:A39"/>
    <mergeCell ref="A40:A47"/>
    <mergeCell ref="A48:A61"/>
    <mergeCell ref="A62:A63"/>
    <mergeCell ref="A3:A17"/>
    <mergeCell ref="A18:A24"/>
    <mergeCell ref="A25:A37"/>
    <mergeCell ref="A1:L1"/>
    <mergeCell ref="J3:J17"/>
    <mergeCell ref="K3:K17"/>
    <mergeCell ref="J18:J24"/>
    <mergeCell ref="K18:K24"/>
    <mergeCell ref="J25:J37"/>
    <mergeCell ref="K25:K37"/>
  </mergeCells>
  <hyperlinks>
    <hyperlink ref="E13" r:id="rId1" display="http://ckrd156.cnki.net/grid20/detail.aspx?QueryID=0&amp;CurRec=6"/>
  </hyperlinks>
  <printOptions/>
  <pageMargins left="0.16" right="0.23" top="0.18" bottom="0.17" header="0.26" footer="0.17"/>
  <pageSetup horizontalDpi="600" verticalDpi="600" orientation="portrait" paperSize="9" r:id="rId2"/>
  <rowBreaks count="3" manualBreakCount="3">
    <brk id="24" max="11" man="1"/>
    <brk id="39" max="11" man="1"/>
    <brk id="47" max="11" man="1"/>
  </rowBreaks>
</worksheet>
</file>

<file path=xl/worksheets/sheet9.xml><?xml version="1.0" encoding="utf-8"?>
<worksheet xmlns="http://schemas.openxmlformats.org/spreadsheetml/2006/main" xmlns:r="http://schemas.openxmlformats.org/officeDocument/2006/relationships">
  <dimension ref="A1:M49"/>
  <sheetViews>
    <sheetView view="pageBreakPreview" zoomScaleSheetLayoutView="100" workbookViewId="0" topLeftCell="A6">
      <selection activeCell="H20" sqref="H20"/>
    </sheetView>
  </sheetViews>
  <sheetFormatPr defaultColWidth="9.00390625" defaultRowHeight="14.25"/>
  <cols>
    <col min="1" max="1" width="2.875" style="39" customWidth="1"/>
    <col min="2" max="2" width="6.125" style="1" customWidth="1"/>
    <col min="3" max="3" width="5.125" style="1" customWidth="1"/>
    <col min="4" max="4" width="4.875" style="1" customWidth="1"/>
    <col min="5" max="5" width="16.25390625" style="1" customWidth="1"/>
    <col min="6" max="6" width="15.875" style="1" customWidth="1"/>
    <col min="7" max="7" width="6.625" style="1" customWidth="1"/>
    <col min="8" max="8" width="12.125" style="1" customWidth="1"/>
    <col min="9" max="9" width="6.125" style="1" customWidth="1"/>
    <col min="10" max="10" width="5.625" style="1" customWidth="1"/>
    <col min="11" max="11" width="5.75390625" style="1" customWidth="1"/>
    <col min="12" max="12" width="6.00390625" style="1" customWidth="1"/>
    <col min="13" max="16384" width="9.00390625" style="1" customWidth="1"/>
  </cols>
  <sheetData>
    <row r="1" spans="1:12" ht="31.5" customHeight="1">
      <c r="A1" s="69" t="s">
        <v>1959</v>
      </c>
      <c r="B1" s="69"/>
      <c r="C1" s="69"/>
      <c r="D1" s="69"/>
      <c r="E1" s="69"/>
      <c r="F1" s="69"/>
      <c r="G1" s="69"/>
      <c r="H1" s="69"/>
      <c r="I1" s="69"/>
      <c r="J1" s="69"/>
      <c r="K1" s="69"/>
      <c r="L1" s="69"/>
    </row>
    <row r="2" spans="1:12" ht="45">
      <c r="A2" s="13" t="s">
        <v>1072</v>
      </c>
      <c r="B2" s="13" t="s">
        <v>1073</v>
      </c>
      <c r="C2" s="13" t="s">
        <v>1074</v>
      </c>
      <c r="D2" s="13" t="s">
        <v>1075</v>
      </c>
      <c r="E2" s="13" t="s">
        <v>1076</v>
      </c>
      <c r="F2" s="13" t="s">
        <v>1077</v>
      </c>
      <c r="G2" s="13" t="s">
        <v>1078</v>
      </c>
      <c r="H2" s="13" t="s">
        <v>1807</v>
      </c>
      <c r="I2" s="37" t="s">
        <v>1312</v>
      </c>
      <c r="J2" s="37" t="s">
        <v>47</v>
      </c>
      <c r="K2" s="37" t="s">
        <v>1313</v>
      </c>
      <c r="L2" s="37" t="s">
        <v>404</v>
      </c>
    </row>
    <row r="3" spans="1:12" ht="22.5">
      <c r="A3" s="85" t="s">
        <v>1026</v>
      </c>
      <c r="B3" s="15" t="s">
        <v>1026</v>
      </c>
      <c r="C3" s="15" t="s">
        <v>328</v>
      </c>
      <c r="D3" s="15" t="s">
        <v>1976</v>
      </c>
      <c r="E3" s="15" t="s">
        <v>1027</v>
      </c>
      <c r="F3" s="15" t="s">
        <v>1028</v>
      </c>
      <c r="G3" s="15" t="s">
        <v>1983</v>
      </c>
      <c r="H3" s="23" t="s">
        <v>1090</v>
      </c>
      <c r="I3" s="3">
        <v>300</v>
      </c>
      <c r="J3" s="60">
        <f>SUM(I3:I18)</f>
        <v>8100</v>
      </c>
      <c r="K3" s="60">
        <f>J3*0.95</f>
        <v>7695</v>
      </c>
      <c r="L3" s="3"/>
    </row>
    <row r="4" spans="1:12" ht="22.5">
      <c r="A4" s="86"/>
      <c r="B4" s="15" t="s">
        <v>1984</v>
      </c>
      <c r="C4" s="15" t="s">
        <v>1985</v>
      </c>
      <c r="D4" s="15" t="s">
        <v>1962</v>
      </c>
      <c r="E4" s="15" t="s">
        <v>1994</v>
      </c>
      <c r="F4" s="15" t="s">
        <v>673</v>
      </c>
      <c r="G4" s="28" t="s">
        <v>636</v>
      </c>
      <c r="H4" s="3" t="s">
        <v>1090</v>
      </c>
      <c r="I4" s="3">
        <v>300</v>
      </c>
      <c r="J4" s="61"/>
      <c r="K4" s="61"/>
      <c r="L4" s="3"/>
    </row>
    <row r="5" spans="1:12" ht="33.75">
      <c r="A5" s="86"/>
      <c r="B5" s="15" t="s">
        <v>1993</v>
      </c>
      <c r="C5" s="15" t="s">
        <v>1185</v>
      </c>
      <c r="D5" s="15" t="s">
        <v>1962</v>
      </c>
      <c r="E5" s="15" t="s">
        <v>674</v>
      </c>
      <c r="F5" s="15" t="s">
        <v>1661</v>
      </c>
      <c r="G5" s="28" t="s">
        <v>1929</v>
      </c>
      <c r="H5" s="24" t="s">
        <v>1930</v>
      </c>
      <c r="I5" s="3">
        <v>3000</v>
      </c>
      <c r="J5" s="61"/>
      <c r="K5" s="61"/>
      <c r="L5" s="3"/>
    </row>
    <row r="6" spans="1:12" ht="78.75">
      <c r="A6" s="86"/>
      <c r="B6" s="15" t="s">
        <v>1993</v>
      </c>
      <c r="C6" s="15" t="s">
        <v>1185</v>
      </c>
      <c r="D6" s="15" t="s">
        <v>1962</v>
      </c>
      <c r="E6" s="15" t="s">
        <v>675</v>
      </c>
      <c r="F6" s="15" t="s">
        <v>872</v>
      </c>
      <c r="G6" s="15">
        <v>2006</v>
      </c>
      <c r="H6" s="3"/>
      <c r="I6" s="3"/>
      <c r="J6" s="61"/>
      <c r="K6" s="61"/>
      <c r="L6" s="3"/>
    </row>
    <row r="7" spans="1:12" ht="78.75">
      <c r="A7" s="86"/>
      <c r="B7" s="15" t="s">
        <v>1993</v>
      </c>
      <c r="C7" s="15" t="s">
        <v>1185</v>
      </c>
      <c r="D7" s="15" t="s">
        <v>1962</v>
      </c>
      <c r="E7" s="15" t="s">
        <v>676</v>
      </c>
      <c r="F7" s="15" t="s">
        <v>872</v>
      </c>
      <c r="G7" s="15">
        <v>2006</v>
      </c>
      <c r="H7" s="3"/>
      <c r="I7" s="3"/>
      <c r="J7" s="61"/>
      <c r="K7" s="61"/>
      <c r="L7" s="3"/>
    </row>
    <row r="8" spans="1:12" ht="22.5">
      <c r="A8" s="86"/>
      <c r="B8" s="15" t="s">
        <v>1993</v>
      </c>
      <c r="C8" s="15" t="s">
        <v>1185</v>
      </c>
      <c r="D8" s="15" t="s">
        <v>1962</v>
      </c>
      <c r="E8" s="15" t="s">
        <v>677</v>
      </c>
      <c r="F8" s="15" t="s">
        <v>1097</v>
      </c>
      <c r="G8" s="15" t="s">
        <v>1736</v>
      </c>
      <c r="H8" s="3" t="s">
        <v>1089</v>
      </c>
      <c r="I8" s="3">
        <v>600</v>
      </c>
      <c r="J8" s="61"/>
      <c r="K8" s="61"/>
      <c r="L8" s="3"/>
    </row>
    <row r="9" spans="1:12" ht="45">
      <c r="A9" s="86"/>
      <c r="B9" s="15" t="s">
        <v>131</v>
      </c>
      <c r="C9" s="15" t="s">
        <v>1995</v>
      </c>
      <c r="D9" s="15" t="s">
        <v>1996</v>
      </c>
      <c r="E9" s="15" t="s">
        <v>132</v>
      </c>
      <c r="F9" s="15" t="s">
        <v>156</v>
      </c>
      <c r="G9" s="15" t="s">
        <v>1871</v>
      </c>
      <c r="H9" s="24" t="s">
        <v>639</v>
      </c>
      <c r="I9" s="3">
        <v>1000</v>
      </c>
      <c r="J9" s="61"/>
      <c r="K9" s="61"/>
      <c r="L9" s="3"/>
    </row>
    <row r="10" spans="1:12" ht="45">
      <c r="A10" s="86"/>
      <c r="B10" s="15" t="s">
        <v>1998</v>
      </c>
      <c r="C10" s="15" t="s">
        <v>1999</v>
      </c>
      <c r="D10" s="15" t="s">
        <v>2000</v>
      </c>
      <c r="E10" s="15" t="s">
        <v>157</v>
      </c>
      <c r="F10" s="15" t="s">
        <v>158</v>
      </c>
      <c r="G10" s="15" t="s">
        <v>1997</v>
      </c>
      <c r="H10" s="3" t="s">
        <v>1089</v>
      </c>
      <c r="I10" s="3">
        <v>600</v>
      </c>
      <c r="J10" s="61"/>
      <c r="K10" s="61"/>
      <c r="L10" s="3"/>
    </row>
    <row r="11" spans="1:12" ht="22.5">
      <c r="A11" s="86"/>
      <c r="B11" s="15" t="s">
        <v>2001</v>
      </c>
      <c r="C11" s="15" t="s">
        <v>1185</v>
      </c>
      <c r="D11" s="15" t="s">
        <v>1962</v>
      </c>
      <c r="E11" s="15" t="s">
        <v>159</v>
      </c>
      <c r="F11" s="15" t="s">
        <v>160</v>
      </c>
      <c r="G11" s="15" t="s">
        <v>161</v>
      </c>
      <c r="H11" s="3"/>
      <c r="I11" s="3"/>
      <c r="J11" s="61"/>
      <c r="K11" s="61"/>
      <c r="L11" s="3"/>
    </row>
    <row r="12" spans="1:12" ht="22.5">
      <c r="A12" s="86"/>
      <c r="B12" s="15" t="s">
        <v>2001</v>
      </c>
      <c r="C12" s="15" t="s">
        <v>1185</v>
      </c>
      <c r="D12" s="15" t="s">
        <v>1962</v>
      </c>
      <c r="E12" s="15" t="s">
        <v>162</v>
      </c>
      <c r="F12" s="15" t="s">
        <v>160</v>
      </c>
      <c r="G12" s="15" t="s">
        <v>161</v>
      </c>
      <c r="H12" s="3"/>
      <c r="I12" s="3"/>
      <c r="J12" s="61"/>
      <c r="K12" s="61"/>
      <c r="L12" s="3"/>
    </row>
    <row r="13" spans="1:12" ht="22.5">
      <c r="A13" s="86"/>
      <c r="B13" s="15" t="s">
        <v>2002</v>
      </c>
      <c r="C13" s="15" t="s">
        <v>1185</v>
      </c>
      <c r="D13" s="15" t="s">
        <v>1962</v>
      </c>
      <c r="E13" s="15" t="s">
        <v>180</v>
      </c>
      <c r="F13" s="15" t="s">
        <v>1023</v>
      </c>
      <c r="G13" s="15" t="s">
        <v>330</v>
      </c>
      <c r="H13" s="3" t="s">
        <v>1089</v>
      </c>
      <c r="I13" s="3">
        <v>600</v>
      </c>
      <c r="J13" s="61"/>
      <c r="K13" s="61"/>
      <c r="L13" s="3"/>
    </row>
    <row r="14" spans="1:12" ht="33.75">
      <c r="A14" s="86"/>
      <c r="B14" s="15" t="s">
        <v>2002</v>
      </c>
      <c r="C14" s="15" t="s">
        <v>1185</v>
      </c>
      <c r="D14" s="15" t="s">
        <v>1962</v>
      </c>
      <c r="E14" s="3" t="s">
        <v>1660</v>
      </c>
      <c r="F14" s="15" t="s">
        <v>1097</v>
      </c>
      <c r="G14" s="15" t="s">
        <v>1786</v>
      </c>
      <c r="H14" s="24" t="s">
        <v>678</v>
      </c>
      <c r="I14" s="17">
        <v>400</v>
      </c>
      <c r="J14" s="61"/>
      <c r="K14" s="61"/>
      <c r="L14" s="3" t="s">
        <v>1816</v>
      </c>
    </row>
    <row r="15" spans="1:12" ht="22.5">
      <c r="A15" s="86"/>
      <c r="B15" s="15" t="s">
        <v>2003</v>
      </c>
      <c r="C15" s="15" t="s">
        <v>1185</v>
      </c>
      <c r="D15" s="15" t="s">
        <v>1962</v>
      </c>
      <c r="E15" s="15" t="s">
        <v>181</v>
      </c>
      <c r="F15" s="15" t="s">
        <v>160</v>
      </c>
      <c r="G15" s="15" t="s">
        <v>161</v>
      </c>
      <c r="H15" s="3"/>
      <c r="I15" s="3"/>
      <c r="J15" s="61"/>
      <c r="K15" s="61"/>
      <c r="L15" s="3"/>
    </row>
    <row r="16" spans="1:13" s="14" customFormat="1" ht="22.5">
      <c r="A16" s="86"/>
      <c r="B16" s="3" t="s">
        <v>679</v>
      </c>
      <c r="C16" s="3" t="s">
        <v>1185</v>
      </c>
      <c r="D16" s="3" t="s">
        <v>144</v>
      </c>
      <c r="E16" s="3" t="s">
        <v>680</v>
      </c>
      <c r="F16" s="3" t="s">
        <v>1023</v>
      </c>
      <c r="G16" s="3" t="s">
        <v>871</v>
      </c>
      <c r="H16" s="24" t="s">
        <v>642</v>
      </c>
      <c r="I16" s="3">
        <v>600</v>
      </c>
      <c r="J16" s="61"/>
      <c r="K16" s="61"/>
      <c r="L16" s="3"/>
      <c r="M16" s="1" t="s">
        <v>641</v>
      </c>
    </row>
    <row r="17" spans="1:12" ht="33.75">
      <c r="A17" s="86"/>
      <c r="B17" s="15" t="s">
        <v>2005</v>
      </c>
      <c r="C17" s="15" t="s">
        <v>332</v>
      </c>
      <c r="D17" s="15" t="s">
        <v>1963</v>
      </c>
      <c r="E17" s="15" t="s">
        <v>182</v>
      </c>
      <c r="F17" s="15" t="s">
        <v>183</v>
      </c>
      <c r="G17" s="15" t="s">
        <v>2004</v>
      </c>
      <c r="H17" s="3" t="s">
        <v>1090</v>
      </c>
      <c r="I17" s="3">
        <v>300</v>
      </c>
      <c r="J17" s="61"/>
      <c r="K17" s="61"/>
      <c r="L17" s="3"/>
    </row>
    <row r="18" spans="1:12" ht="78.75">
      <c r="A18" s="87"/>
      <c r="B18" s="24" t="s">
        <v>1936</v>
      </c>
      <c r="C18" s="3" t="s">
        <v>1185</v>
      </c>
      <c r="D18" s="3" t="s">
        <v>1962</v>
      </c>
      <c r="E18" s="3" t="s">
        <v>1669</v>
      </c>
      <c r="F18" s="15" t="s">
        <v>1025</v>
      </c>
      <c r="G18" s="15" t="s">
        <v>1670</v>
      </c>
      <c r="H18" s="24" t="s">
        <v>681</v>
      </c>
      <c r="I18" s="17">
        <v>400</v>
      </c>
      <c r="J18" s="62"/>
      <c r="K18" s="62"/>
      <c r="L18" s="3" t="s">
        <v>1816</v>
      </c>
    </row>
    <row r="19" spans="1:12" ht="22.5">
      <c r="A19" s="88" t="s">
        <v>1945</v>
      </c>
      <c r="B19" s="28" t="s">
        <v>1937</v>
      </c>
      <c r="C19" s="15" t="s">
        <v>1183</v>
      </c>
      <c r="D19" s="15" t="s">
        <v>1962</v>
      </c>
      <c r="E19" s="15" t="s">
        <v>186</v>
      </c>
      <c r="F19" s="15" t="s">
        <v>183</v>
      </c>
      <c r="G19" s="15" t="s">
        <v>184</v>
      </c>
      <c r="H19" s="3" t="s">
        <v>1090</v>
      </c>
      <c r="I19" s="3">
        <v>300</v>
      </c>
      <c r="J19" s="60">
        <v>1200</v>
      </c>
      <c r="K19" s="60">
        <f>J19*0.95</f>
        <v>1140</v>
      </c>
      <c r="L19" s="3"/>
    </row>
    <row r="20" spans="1:12" ht="33.75">
      <c r="A20" s="86"/>
      <c r="B20" s="15" t="s">
        <v>185</v>
      </c>
      <c r="C20" s="15" t="s">
        <v>247</v>
      </c>
      <c r="D20" s="15" t="s">
        <v>1963</v>
      </c>
      <c r="E20" s="15" t="s">
        <v>682</v>
      </c>
      <c r="F20" s="15" t="s">
        <v>1023</v>
      </c>
      <c r="G20" s="15" t="s">
        <v>330</v>
      </c>
      <c r="H20" s="3" t="s">
        <v>1089</v>
      </c>
      <c r="I20" s="3">
        <v>600</v>
      </c>
      <c r="J20" s="61"/>
      <c r="K20" s="61"/>
      <c r="L20" s="3"/>
    </row>
    <row r="21" spans="1:12" ht="22.5">
      <c r="A21" s="86"/>
      <c r="B21" s="15" t="s">
        <v>683</v>
      </c>
      <c r="C21" s="15" t="s">
        <v>1183</v>
      </c>
      <c r="D21" s="15" t="s">
        <v>1962</v>
      </c>
      <c r="E21" s="15" t="s">
        <v>684</v>
      </c>
      <c r="F21" s="15" t="s">
        <v>183</v>
      </c>
      <c r="G21" s="15" t="s">
        <v>184</v>
      </c>
      <c r="H21" s="3" t="s">
        <v>1090</v>
      </c>
      <c r="I21" s="3">
        <v>300</v>
      </c>
      <c r="J21" s="61"/>
      <c r="K21" s="61"/>
      <c r="L21" s="3"/>
    </row>
    <row r="22" spans="1:12" ht="33.75">
      <c r="A22" s="86"/>
      <c r="B22" s="15" t="s">
        <v>685</v>
      </c>
      <c r="C22" s="15" t="s">
        <v>247</v>
      </c>
      <c r="D22" s="15" t="s">
        <v>1963</v>
      </c>
      <c r="E22" s="15" t="s">
        <v>686</v>
      </c>
      <c r="F22" s="15" t="s">
        <v>160</v>
      </c>
      <c r="G22" s="15" t="s">
        <v>161</v>
      </c>
      <c r="H22" s="3"/>
      <c r="I22" s="3"/>
      <c r="J22" s="61"/>
      <c r="K22" s="61"/>
      <c r="L22" s="3"/>
    </row>
    <row r="23" spans="1:12" ht="33.75">
      <c r="A23" s="86"/>
      <c r="B23" s="15" t="s">
        <v>687</v>
      </c>
      <c r="C23" s="15" t="s">
        <v>1183</v>
      </c>
      <c r="D23" s="15" t="s">
        <v>1962</v>
      </c>
      <c r="E23" s="15" t="s">
        <v>688</v>
      </c>
      <c r="F23" s="15" t="s">
        <v>160</v>
      </c>
      <c r="G23" s="15" t="s">
        <v>161</v>
      </c>
      <c r="H23" s="3"/>
      <c r="I23" s="3"/>
      <c r="J23" s="61"/>
      <c r="K23" s="61"/>
      <c r="L23" s="3"/>
    </row>
    <row r="24" spans="1:12" ht="33.75">
      <c r="A24" s="87"/>
      <c r="B24" s="15" t="s">
        <v>689</v>
      </c>
      <c r="C24" s="15" t="s">
        <v>690</v>
      </c>
      <c r="D24" s="15" t="s">
        <v>1963</v>
      </c>
      <c r="E24" s="15" t="s">
        <v>691</v>
      </c>
      <c r="F24" s="15" t="s">
        <v>160</v>
      </c>
      <c r="G24" s="15" t="s">
        <v>161</v>
      </c>
      <c r="H24" s="3"/>
      <c r="I24" s="3"/>
      <c r="J24" s="62"/>
      <c r="K24" s="62"/>
      <c r="L24" s="3"/>
    </row>
    <row r="25" spans="1:12" ht="90">
      <c r="A25" s="85" t="s">
        <v>1938</v>
      </c>
      <c r="B25" s="28" t="s">
        <v>1833</v>
      </c>
      <c r="C25" s="28" t="s">
        <v>1931</v>
      </c>
      <c r="D25" s="28" t="s">
        <v>1932</v>
      </c>
      <c r="E25" s="15" t="s">
        <v>692</v>
      </c>
      <c r="F25" s="15" t="s">
        <v>693</v>
      </c>
      <c r="G25" s="15" t="s">
        <v>1673</v>
      </c>
      <c r="H25" s="28" t="s">
        <v>627</v>
      </c>
      <c r="I25" s="3">
        <v>3000</v>
      </c>
      <c r="J25" s="60">
        <v>3000</v>
      </c>
      <c r="K25" s="60">
        <f>J25*0.95</f>
        <v>2850</v>
      </c>
      <c r="L25" s="3"/>
    </row>
    <row r="26" spans="1:12" ht="33.75">
      <c r="A26" s="87"/>
      <c r="B26" s="15" t="s">
        <v>694</v>
      </c>
      <c r="C26" s="15" t="s">
        <v>1239</v>
      </c>
      <c r="D26" s="15" t="s">
        <v>1963</v>
      </c>
      <c r="E26" s="15" t="s">
        <v>695</v>
      </c>
      <c r="F26" s="15" t="s">
        <v>160</v>
      </c>
      <c r="G26" s="15" t="s">
        <v>161</v>
      </c>
      <c r="H26" s="3"/>
      <c r="I26" s="3"/>
      <c r="J26" s="62"/>
      <c r="K26" s="62"/>
      <c r="L26" s="3"/>
    </row>
    <row r="27" spans="1:12" ht="40.5">
      <c r="A27" s="47" t="s">
        <v>1946</v>
      </c>
      <c r="B27" s="28" t="s">
        <v>1939</v>
      </c>
      <c r="C27" s="15" t="s">
        <v>147</v>
      </c>
      <c r="D27" s="15" t="s">
        <v>1963</v>
      </c>
      <c r="E27" s="15" t="s">
        <v>696</v>
      </c>
      <c r="F27" s="15" t="s">
        <v>1092</v>
      </c>
      <c r="G27" s="15" t="s">
        <v>697</v>
      </c>
      <c r="H27" s="3" t="s">
        <v>1088</v>
      </c>
      <c r="I27" s="3">
        <v>2000</v>
      </c>
      <c r="J27" s="3">
        <v>2000</v>
      </c>
      <c r="K27" s="3">
        <f>J27*0.95</f>
        <v>1900</v>
      </c>
      <c r="L27" s="3"/>
    </row>
    <row r="28" spans="1:12" ht="45">
      <c r="A28" s="88" t="s">
        <v>1947</v>
      </c>
      <c r="B28" s="24" t="s">
        <v>1940</v>
      </c>
      <c r="C28" s="3" t="s">
        <v>553</v>
      </c>
      <c r="D28" s="3" t="s">
        <v>1962</v>
      </c>
      <c r="E28" s="3" t="s">
        <v>1662</v>
      </c>
      <c r="F28" s="3" t="s">
        <v>699</v>
      </c>
      <c r="G28" s="3" t="s">
        <v>1663</v>
      </c>
      <c r="H28" s="24" t="s">
        <v>700</v>
      </c>
      <c r="I28" s="3">
        <v>0</v>
      </c>
      <c r="J28" s="60">
        <f>4400</f>
        <v>4400</v>
      </c>
      <c r="K28" s="60">
        <f>J28*0.95</f>
        <v>4180</v>
      </c>
      <c r="L28" s="3" t="s">
        <v>587</v>
      </c>
    </row>
    <row r="29" spans="1:12" ht="45">
      <c r="A29" s="86"/>
      <c r="B29" s="3" t="s">
        <v>698</v>
      </c>
      <c r="C29" s="3" t="s">
        <v>553</v>
      </c>
      <c r="D29" s="3" t="s">
        <v>1962</v>
      </c>
      <c r="E29" s="3" t="s">
        <v>1592</v>
      </c>
      <c r="F29" s="3" t="s">
        <v>1593</v>
      </c>
      <c r="G29" s="3">
        <v>2005.01</v>
      </c>
      <c r="H29" s="3" t="s">
        <v>1591</v>
      </c>
      <c r="I29" s="3">
        <v>1000</v>
      </c>
      <c r="J29" s="61"/>
      <c r="K29" s="61"/>
      <c r="L29" s="3"/>
    </row>
    <row r="30" spans="1:12" ht="45">
      <c r="A30" s="86"/>
      <c r="B30" s="3" t="s">
        <v>1979</v>
      </c>
      <c r="C30" s="3" t="s">
        <v>1980</v>
      </c>
      <c r="D30" s="3" t="s">
        <v>1972</v>
      </c>
      <c r="E30" s="3" t="s">
        <v>1982</v>
      </c>
      <c r="F30" s="3" t="s">
        <v>701</v>
      </c>
      <c r="G30" s="3" t="s">
        <v>1981</v>
      </c>
      <c r="H30" s="24" t="s">
        <v>616</v>
      </c>
      <c r="I30" s="3">
        <v>3000</v>
      </c>
      <c r="J30" s="61"/>
      <c r="K30" s="61"/>
      <c r="L30" s="3"/>
    </row>
    <row r="31" spans="1:12" ht="45">
      <c r="A31" s="87"/>
      <c r="B31" s="3" t="s">
        <v>698</v>
      </c>
      <c r="C31" s="3" t="s">
        <v>553</v>
      </c>
      <c r="D31" s="3" t="s">
        <v>1962</v>
      </c>
      <c r="E31" s="3" t="s">
        <v>1827</v>
      </c>
      <c r="F31" s="3" t="s">
        <v>1828</v>
      </c>
      <c r="G31" s="3" t="s">
        <v>1829</v>
      </c>
      <c r="H31" s="3" t="s">
        <v>1826</v>
      </c>
      <c r="I31" s="3">
        <v>400</v>
      </c>
      <c r="J31" s="62"/>
      <c r="K31" s="62"/>
      <c r="L31" s="3"/>
    </row>
    <row r="32" spans="1:12" ht="33.75">
      <c r="A32" s="85" t="s">
        <v>1615</v>
      </c>
      <c r="B32" s="24" t="s">
        <v>1941</v>
      </c>
      <c r="C32" s="3" t="s">
        <v>1967</v>
      </c>
      <c r="D32" s="3" t="s">
        <v>1963</v>
      </c>
      <c r="E32" s="3" t="s">
        <v>703</v>
      </c>
      <c r="F32" s="3" t="s">
        <v>1025</v>
      </c>
      <c r="G32" s="3" t="s">
        <v>1964</v>
      </c>
      <c r="H32" s="27" t="s">
        <v>605</v>
      </c>
      <c r="I32" s="3">
        <v>1000</v>
      </c>
      <c r="J32" s="60">
        <f>8200</f>
        <v>8200</v>
      </c>
      <c r="K32" s="60">
        <f>J32*0.95</f>
        <v>7790</v>
      </c>
      <c r="L32" s="3"/>
    </row>
    <row r="33" spans="1:12" ht="22.5">
      <c r="A33" s="86"/>
      <c r="B33" s="3" t="s">
        <v>235</v>
      </c>
      <c r="C33" s="3" t="s">
        <v>249</v>
      </c>
      <c r="D33" s="3" t="s">
        <v>1962</v>
      </c>
      <c r="E33" s="3" t="s">
        <v>236</v>
      </c>
      <c r="F33" s="3" t="s">
        <v>699</v>
      </c>
      <c r="G33" s="3" t="s">
        <v>1961</v>
      </c>
      <c r="H33" s="27" t="s">
        <v>1933</v>
      </c>
      <c r="I33" s="3">
        <v>2000</v>
      </c>
      <c r="J33" s="61"/>
      <c r="K33" s="61"/>
      <c r="L33" s="3"/>
    </row>
    <row r="34" spans="1:12" ht="33.75">
      <c r="A34" s="86"/>
      <c r="B34" s="3" t="s">
        <v>702</v>
      </c>
      <c r="C34" s="3" t="s">
        <v>1967</v>
      </c>
      <c r="D34" s="3" t="s">
        <v>1963</v>
      </c>
      <c r="E34" s="3" t="s">
        <v>237</v>
      </c>
      <c r="F34" s="3" t="s">
        <v>1066</v>
      </c>
      <c r="G34" s="3" t="s">
        <v>1965</v>
      </c>
      <c r="H34" s="27" t="s">
        <v>614</v>
      </c>
      <c r="I34" s="3">
        <v>2000</v>
      </c>
      <c r="J34" s="61"/>
      <c r="K34" s="61"/>
      <c r="L34" s="3"/>
    </row>
    <row r="35" spans="1:12" s="14" customFormat="1" ht="78.75">
      <c r="A35" s="86"/>
      <c r="B35" s="3" t="s">
        <v>1615</v>
      </c>
      <c r="C35" s="3" t="s">
        <v>1960</v>
      </c>
      <c r="D35" s="3" t="s">
        <v>1976</v>
      </c>
      <c r="E35" s="3" t="s">
        <v>238</v>
      </c>
      <c r="F35" s="3" t="s">
        <v>239</v>
      </c>
      <c r="G35" s="3">
        <v>2006.12</v>
      </c>
      <c r="H35" s="3"/>
      <c r="I35" s="3"/>
      <c r="J35" s="61"/>
      <c r="K35" s="61"/>
      <c r="L35" s="3"/>
    </row>
    <row r="36" spans="1:12" ht="33.75">
      <c r="A36" s="86"/>
      <c r="B36" s="3" t="s">
        <v>1966</v>
      </c>
      <c r="C36" s="3" t="s">
        <v>1968</v>
      </c>
      <c r="D36" s="3" t="s">
        <v>1963</v>
      </c>
      <c r="E36" s="3" t="s">
        <v>240</v>
      </c>
      <c r="F36" s="3" t="s">
        <v>1023</v>
      </c>
      <c r="G36" s="3" t="s">
        <v>1196</v>
      </c>
      <c r="H36" s="27" t="s">
        <v>615</v>
      </c>
      <c r="I36" s="3">
        <v>600</v>
      </c>
      <c r="J36" s="61"/>
      <c r="K36" s="61"/>
      <c r="L36" s="3"/>
    </row>
    <row r="37" spans="1:12" ht="33.75">
      <c r="A37" s="86"/>
      <c r="B37" s="3" t="s">
        <v>1966</v>
      </c>
      <c r="C37" s="3" t="s">
        <v>1968</v>
      </c>
      <c r="D37" s="3" t="s">
        <v>1963</v>
      </c>
      <c r="E37" s="3" t="s">
        <v>241</v>
      </c>
      <c r="F37" s="3" t="s">
        <v>1097</v>
      </c>
      <c r="G37" s="3" t="s">
        <v>1736</v>
      </c>
      <c r="H37" s="28" t="s">
        <v>617</v>
      </c>
      <c r="I37" s="3">
        <v>600</v>
      </c>
      <c r="J37" s="61"/>
      <c r="K37" s="61"/>
      <c r="L37" s="3"/>
    </row>
    <row r="38" spans="1:12" ht="33.75">
      <c r="A38" s="87"/>
      <c r="B38" s="3" t="s">
        <v>1614</v>
      </c>
      <c r="C38" s="3" t="s">
        <v>150</v>
      </c>
      <c r="D38" s="3" t="s">
        <v>1963</v>
      </c>
      <c r="E38" s="3" t="s">
        <v>1805</v>
      </c>
      <c r="F38" s="3" t="s">
        <v>1806</v>
      </c>
      <c r="G38" s="3" t="s">
        <v>1804</v>
      </c>
      <c r="H38" s="24" t="s">
        <v>640</v>
      </c>
      <c r="I38" s="3">
        <v>2000</v>
      </c>
      <c r="J38" s="62"/>
      <c r="K38" s="62"/>
      <c r="L38" s="3"/>
    </row>
    <row r="39" spans="1:12" ht="33.75">
      <c r="A39" s="85" t="s">
        <v>1974</v>
      </c>
      <c r="B39" s="24" t="s">
        <v>1942</v>
      </c>
      <c r="C39" s="3" t="s">
        <v>1970</v>
      </c>
      <c r="D39" s="3" t="s">
        <v>1962</v>
      </c>
      <c r="E39" s="3" t="s">
        <v>1969</v>
      </c>
      <c r="F39" s="3" t="s">
        <v>1066</v>
      </c>
      <c r="G39" s="3" t="s">
        <v>1866</v>
      </c>
      <c r="H39" s="24" t="s">
        <v>1934</v>
      </c>
      <c r="I39" s="3">
        <v>2000</v>
      </c>
      <c r="J39" s="60">
        <v>3200</v>
      </c>
      <c r="K39" s="60">
        <f>J39*0.95</f>
        <v>3040</v>
      </c>
      <c r="L39" s="3"/>
    </row>
    <row r="40" spans="1:13" ht="33.75">
      <c r="A40" s="86"/>
      <c r="B40" s="3" t="s">
        <v>1991</v>
      </c>
      <c r="C40" s="3" t="s">
        <v>1971</v>
      </c>
      <c r="D40" s="3" t="s">
        <v>1972</v>
      </c>
      <c r="E40" s="3" t="s">
        <v>1069</v>
      </c>
      <c r="F40" s="3" t="s">
        <v>1065</v>
      </c>
      <c r="G40" s="3" t="s">
        <v>1973</v>
      </c>
      <c r="H40" s="3" t="s">
        <v>1089</v>
      </c>
      <c r="I40" s="3">
        <v>600</v>
      </c>
      <c r="J40" s="61"/>
      <c r="K40" s="61"/>
      <c r="L40" s="3"/>
      <c r="M40" s="3" t="s">
        <v>1978</v>
      </c>
    </row>
    <row r="41" spans="1:12" ht="22.5">
      <c r="A41" s="87"/>
      <c r="B41" s="3" t="s">
        <v>1974</v>
      </c>
      <c r="C41" s="3" t="s">
        <v>1975</v>
      </c>
      <c r="D41" s="3" t="s">
        <v>1976</v>
      </c>
      <c r="E41" s="3" t="s">
        <v>1977</v>
      </c>
      <c r="F41" s="3" t="s">
        <v>1025</v>
      </c>
      <c r="G41" s="3" t="s">
        <v>1992</v>
      </c>
      <c r="H41" s="3" t="s">
        <v>1089</v>
      </c>
      <c r="I41" s="3">
        <v>600</v>
      </c>
      <c r="J41" s="62"/>
      <c r="K41" s="62"/>
      <c r="L41" s="3"/>
    </row>
    <row r="42" spans="1:12" ht="22.5">
      <c r="A42" s="88" t="s">
        <v>1944</v>
      </c>
      <c r="B42" s="24" t="s">
        <v>1943</v>
      </c>
      <c r="C42" s="3" t="s">
        <v>1970</v>
      </c>
      <c r="D42" s="3" t="s">
        <v>1962</v>
      </c>
      <c r="E42" s="3" t="s">
        <v>1986</v>
      </c>
      <c r="F42" s="3" t="s">
        <v>1023</v>
      </c>
      <c r="G42" s="3" t="s">
        <v>1987</v>
      </c>
      <c r="H42" s="24" t="s">
        <v>1935</v>
      </c>
      <c r="I42" s="3">
        <v>600</v>
      </c>
      <c r="J42" s="60">
        <v>1200</v>
      </c>
      <c r="K42" s="60">
        <f>J42*0.95</f>
        <v>1140</v>
      </c>
      <c r="L42" s="3"/>
    </row>
    <row r="43" spans="1:12" ht="33.75">
      <c r="A43" s="87"/>
      <c r="B43" s="3" t="s">
        <v>1989</v>
      </c>
      <c r="C43" s="3" t="s">
        <v>1990</v>
      </c>
      <c r="D43" s="3" t="s">
        <v>1963</v>
      </c>
      <c r="E43" s="3" t="s">
        <v>242</v>
      </c>
      <c r="F43" s="3" t="s">
        <v>1024</v>
      </c>
      <c r="G43" s="3" t="s">
        <v>1988</v>
      </c>
      <c r="H43" s="3" t="s">
        <v>1089</v>
      </c>
      <c r="I43" s="3">
        <v>600</v>
      </c>
      <c r="J43" s="62"/>
      <c r="K43" s="62"/>
      <c r="L43" s="3"/>
    </row>
    <row r="44" spans="9:11" ht="13.5">
      <c r="I44" s="14">
        <f>SUM(I3:I43)</f>
        <v>31300</v>
      </c>
      <c r="J44" s="14">
        <f>SUM(J3:J42)</f>
        <v>31300</v>
      </c>
      <c r="K44" s="14">
        <f>SUM(K3:K42)</f>
        <v>29735</v>
      </c>
    </row>
    <row r="49" spans="1:9" ht="33.75">
      <c r="A49" s="38">
        <v>30</v>
      </c>
      <c r="B49" s="3" t="s">
        <v>868</v>
      </c>
      <c r="C49" s="3"/>
      <c r="D49" s="3" t="s">
        <v>869</v>
      </c>
      <c r="E49" s="3" t="s">
        <v>870</v>
      </c>
      <c r="F49" s="3" t="s">
        <v>1023</v>
      </c>
      <c r="G49" s="3" t="s">
        <v>1057</v>
      </c>
      <c r="I49" s="1" t="s">
        <v>1096</v>
      </c>
    </row>
  </sheetData>
  <mergeCells count="22">
    <mergeCell ref="A1:L1"/>
    <mergeCell ref="J32:J38"/>
    <mergeCell ref="K32:K38"/>
    <mergeCell ref="J39:J41"/>
    <mergeCell ref="K39:K41"/>
    <mergeCell ref="J25:J26"/>
    <mergeCell ref="K25:K26"/>
    <mergeCell ref="J28:J31"/>
    <mergeCell ref="J3:J18"/>
    <mergeCell ref="K3:K18"/>
    <mergeCell ref="J19:J24"/>
    <mergeCell ref="K19:K24"/>
    <mergeCell ref="A32:A38"/>
    <mergeCell ref="A39:A41"/>
    <mergeCell ref="A42:A43"/>
    <mergeCell ref="K28:K31"/>
    <mergeCell ref="J42:J43"/>
    <mergeCell ref="K42:K43"/>
    <mergeCell ref="A3:A18"/>
    <mergeCell ref="A19:A24"/>
    <mergeCell ref="A25:A26"/>
    <mergeCell ref="A28:A31"/>
  </mergeCells>
  <printOptions/>
  <pageMargins left="0.24" right="0.23" top="0.31" bottom="0.55" header="0.33" footer="0.17"/>
  <pageSetup horizontalDpi="600" verticalDpi="600" orientation="portrait" paperSize="9" r:id="rId1"/>
  <rowBreaks count="2" manualBreakCount="2">
    <brk id="18" max="11" man="1"/>
    <brk id="3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iaaky</cp:lastModifiedBy>
  <cp:lastPrinted>2009-05-13T07:15:01Z</cp:lastPrinted>
  <dcterms:created xsi:type="dcterms:W3CDTF">1996-12-17T01:32:42Z</dcterms:created>
  <dcterms:modified xsi:type="dcterms:W3CDTF">2009-07-21T10:31:56Z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